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8_{11950EB1-7CD8-4C3D-BA8A-304C084282AB}" xr6:coauthVersionLast="47" xr6:coauthVersionMax="47" xr10:uidLastSave="{00000000-0000-0000-0000-000000000000}"/>
  <bookViews>
    <workbookView xWindow="-120" yWindow="-120" windowWidth="29040" windowHeight="15840" firstSheet="9" activeTab="18" xr2:uid="{00000000-000D-0000-FFFF-FFFF00000000}"/>
  </bookViews>
  <sheets>
    <sheet name="Pregled grafikona" sheetId="80" r:id="rId1"/>
    <sheet name="Grafikon 1" sheetId="89" r:id="rId2"/>
    <sheet name="Grafikon 2" sheetId="90" r:id="rId3"/>
    <sheet name="Grafikon 3" sheetId="91" r:id="rId4"/>
    <sheet name="Grafikon 4" sheetId="55" r:id="rId5"/>
    <sheet name="Grafikon 5" sheetId="2" r:id="rId6"/>
    <sheet name="Grafikon 6" sheetId="3" r:id="rId7"/>
    <sheet name="Grafikon 7" sheetId="79" r:id="rId8"/>
    <sheet name="Grafikon 8" sheetId="4" r:id="rId9"/>
    <sheet name="Grafikon 9" sheetId="5" r:id="rId10"/>
    <sheet name="Grafikon 10" sheetId="6" r:id="rId11"/>
    <sheet name="Grafikon 11" sheetId="7" r:id="rId12"/>
    <sheet name="Grafikon 12" sheetId="8" r:id="rId13"/>
    <sheet name="Grafikon 13" sheetId="9" r:id="rId14"/>
    <sheet name="Grafikon 14" sheetId="81" r:id="rId15"/>
    <sheet name="Grafikon 15" sheetId="82" r:id="rId16"/>
    <sheet name="Grafikon 16" sheetId="86" r:id="rId17"/>
    <sheet name="Grafikon 17" sheetId="87" r:id="rId18"/>
    <sheet name="Grafikon 18" sheetId="88" r:id="rId19"/>
  </sheets>
  <definedNames>
    <definedName name="_Hlk24466834" localSheetId="9">'Grafikon 9'!$B$4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88" l="1"/>
  <c r="D11" i="88"/>
  <c r="E12" i="87"/>
  <c r="D12" i="87"/>
  <c r="C174" i="89" l="1"/>
  <c r="C173" i="89"/>
  <c r="C172" i="89"/>
  <c r="C171" i="89"/>
  <c r="C170" i="89"/>
  <c r="C169" i="89"/>
  <c r="C168" i="89"/>
  <c r="C167" i="89"/>
  <c r="C166" i="89"/>
  <c r="C165" i="89"/>
  <c r="C164" i="89"/>
  <c r="C163" i="89"/>
  <c r="C162" i="89"/>
  <c r="C161" i="89"/>
  <c r="C160" i="89"/>
  <c r="C159" i="89"/>
  <c r="C158" i="89"/>
  <c r="C157" i="89"/>
  <c r="C156" i="89"/>
  <c r="C155" i="89"/>
  <c r="C154" i="89"/>
  <c r="C153" i="89"/>
  <c r="C152" i="89"/>
  <c r="C151" i="89"/>
  <c r="C150" i="89"/>
  <c r="C149" i="89"/>
  <c r="C148" i="89"/>
  <c r="C147" i="89"/>
  <c r="C146" i="89"/>
  <c r="C145" i="89"/>
  <c r="C144" i="89"/>
  <c r="C143" i="89"/>
  <c r="C142" i="89"/>
  <c r="C141" i="89"/>
  <c r="C140" i="89"/>
  <c r="C139" i="89"/>
  <c r="C138" i="89"/>
  <c r="C137" i="89"/>
  <c r="C136" i="89"/>
  <c r="C135" i="89"/>
  <c r="C134" i="89"/>
  <c r="C133" i="89"/>
  <c r="C132" i="89"/>
  <c r="C131" i="89"/>
  <c r="C130" i="89"/>
  <c r="C129" i="89"/>
  <c r="C128" i="89"/>
  <c r="C127" i="89"/>
  <c r="C126" i="89"/>
  <c r="C125" i="89"/>
  <c r="C124" i="89"/>
  <c r="C123" i="89"/>
  <c r="C122" i="89"/>
  <c r="C121" i="89"/>
  <c r="C120" i="89"/>
  <c r="C119" i="89"/>
  <c r="C118" i="89"/>
  <c r="C117" i="89"/>
  <c r="C116" i="89"/>
  <c r="C115" i="89"/>
  <c r="C114" i="89"/>
  <c r="C113" i="89"/>
  <c r="C112" i="89"/>
  <c r="C111" i="89"/>
  <c r="C110" i="89"/>
  <c r="C109" i="89"/>
  <c r="C108" i="89"/>
  <c r="C107" i="89"/>
  <c r="C106" i="89"/>
  <c r="C105" i="89"/>
  <c r="C104" i="89"/>
  <c r="C103" i="89"/>
  <c r="C102" i="89"/>
  <c r="C101" i="89"/>
  <c r="C100" i="89"/>
  <c r="C99" i="89"/>
  <c r="C98" i="89"/>
  <c r="C97" i="89"/>
  <c r="C96" i="89"/>
  <c r="C95" i="89"/>
  <c r="C94" i="89"/>
  <c r="C93" i="89"/>
  <c r="C92" i="89"/>
  <c r="C91" i="89"/>
  <c r="C90" i="89"/>
  <c r="C89" i="89"/>
  <c r="C88" i="89"/>
  <c r="C87" i="89"/>
  <c r="C86" i="89"/>
  <c r="C85" i="89"/>
  <c r="C84" i="89"/>
  <c r="C83" i="89"/>
  <c r="C82" i="89"/>
  <c r="C81" i="89"/>
  <c r="C80" i="89"/>
  <c r="C79" i="89"/>
  <c r="C78" i="89"/>
  <c r="C77" i="89"/>
  <c r="C76" i="89"/>
  <c r="C75" i="89"/>
  <c r="C74" i="89"/>
  <c r="C73" i="89"/>
  <c r="C72" i="89"/>
  <c r="C71" i="89"/>
  <c r="C70" i="89"/>
  <c r="C69" i="89"/>
  <c r="C68" i="89"/>
  <c r="C67" i="89"/>
  <c r="C66" i="89"/>
  <c r="C65" i="89"/>
  <c r="C64" i="89"/>
  <c r="C63" i="89"/>
  <c r="C62" i="89"/>
  <c r="C61" i="89"/>
  <c r="C60" i="89"/>
  <c r="C59" i="89"/>
  <c r="C58" i="89"/>
  <c r="C57" i="89"/>
  <c r="C56" i="89"/>
  <c r="C55" i="89"/>
  <c r="C54" i="89"/>
  <c r="E13" i="82"/>
  <c r="D13" i="82"/>
  <c r="E7" i="8"/>
  <c r="F7" i="8"/>
  <c r="G7" i="8"/>
  <c r="H7" i="8"/>
  <c r="D7" i="8"/>
  <c r="H9" i="6"/>
  <c r="G9" i="6"/>
  <c r="F9" i="6"/>
  <c r="E9" i="6"/>
  <c r="D9" i="6"/>
  <c r="H8" i="5"/>
  <c r="G8" i="5"/>
  <c r="F8" i="5"/>
  <c r="E8" i="5"/>
  <c r="D8" i="5"/>
</calcChain>
</file>

<file path=xl/sharedStrings.xml><?xml version="1.0" encoding="utf-8"?>
<sst xmlns="http://schemas.openxmlformats.org/spreadsheetml/2006/main" count="438" uniqueCount="222">
  <si>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</si>
  <si>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</si>
  <si>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</si>
  <si>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</si>
  <si>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</si>
  <si>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</si>
  <si>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</si>
  <si>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</si>
  <si>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</si>
  <si>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</si>
  <si>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</si>
  <si>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</si>
  <si>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</si>
  <si>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</si>
  <si>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</si>
  <si>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</si>
  <si>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</si>
  <si>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</si>
  <si>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</si>
  <si>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</si>
  <si>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</si>
  <si>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</si>
  <si>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</si>
  <si>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</si>
  <si>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</si>
  <si>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</si>
  <si>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</si>
  <si>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</si>
  <si>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</si>
  <si>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Datum</t>
  </si>
  <si>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</si>
  <si>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</si>
  <si>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</si>
  <si>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</si>
  <si>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</si>
  <si>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</si>
  <si>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</si>
  <si>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</si>
  <si>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</si>
  <si>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</si>
  <si>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Rusija</t>
  </si>
  <si>
    <t>Italija</t>
  </si>
  <si>
    <t>12/2017</t>
  </si>
  <si>
    <t>12/2018</t>
  </si>
  <si>
    <t>12/2019</t>
  </si>
  <si>
    <t>12/2020</t>
  </si>
  <si>
    <t>Kategorije</t>
  </si>
  <si>
    <t xml:space="preserve">Aktiva </t>
  </si>
  <si>
    <t>3</t>
  </si>
  <si>
    <t>4</t>
  </si>
  <si>
    <t>5</t>
  </si>
  <si>
    <t>6</t>
  </si>
  <si>
    <t>Zemlja</t>
  </si>
  <si>
    <t>BiH</t>
  </si>
  <si>
    <t>Ostale države</t>
  </si>
  <si>
    <t>31.12.2018.</t>
  </si>
  <si>
    <t>Depoziti (000 KM)</t>
  </si>
  <si>
    <t xml:space="preserve">Depoziti stanovništvo </t>
  </si>
  <si>
    <t xml:space="preserve">Depoziti pravna lica </t>
  </si>
  <si>
    <t>Krediti (000 KM)</t>
  </si>
  <si>
    <t>Krediti/Depoziti (% )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</si>
  <si>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</si>
  <si>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</si>
  <si>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</si>
  <si>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</si>
  <si>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</si>
  <si>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</si>
  <si>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</si>
  <si>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</si>
  <si>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</si>
  <si>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</si>
  <si>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</si>
  <si>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</si>
  <si>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</si>
  <si>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</si>
  <si>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</si>
  <si>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</si>
  <si>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</si>
  <si>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</si>
  <si>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</si>
  <si>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</si>
  <si>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</si>
  <si>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</si>
  <si>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</si>
  <si>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</si>
  <si>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</si>
  <si>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</si>
  <si>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</si>
  <si>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</si>
  <si>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</si>
  <si>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</si>
  <si>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</si>
  <si>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</si>
  <si>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</si>
  <si>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</si>
  <si>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</si>
  <si>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</si>
  <si>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</si>
  <si>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 xml:space="preserve">Krediti stanovništvo </t>
  </si>
  <si>
    <t xml:space="preserve">Krediti pravna lica </t>
  </si>
  <si>
    <t>NPL/Ukupni krediti</t>
  </si>
  <si>
    <t>Grafikoni:</t>
  </si>
  <si>
    <t>11.</t>
  </si>
  <si>
    <t>12.</t>
  </si>
  <si>
    <t>6/2021</t>
  </si>
  <si>
    <t>9/2021</t>
  </si>
  <si>
    <t>R. br.</t>
  </si>
  <si>
    <t>3/2020</t>
  </si>
  <si>
    <t>6/2020</t>
  </si>
  <si>
    <t>9/2020</t>
  </si>
  <si>
    <t>Kapital</t>
  </si>
  <si>
    <t>Mikrokrediti</t>
  </si>
  <si>
    <t>Poljoprivreda</t>
  </si>
  <si>
    <t>Ostalo</t>
  </si>
  <si>
    <t>Stambene potrebe</t>
  </si>
  <si>
    <t>Uslužne djelatnosti</t>
  </si>
  <si>
    <t>Trgovina</t>
  </si>
  <si>
    <t>Proizvodnja</t>
  </si>
  <si>
    <t>Sektor</t>
  </si>
  <si>
    <t>- u % -</t>
  </si>
  <si>
    <t>PAR&gt;30 dana</t>
  </si>
  <si>
    <t>Godišnja stopa otpisa</t>
  </si>
  <si>
    <t>Predmet lizinga</t>
  </si>
  <si>
    <t>Putnička vozila</t>
  </si>
  <si>
    <t xml:space="preserve">Vozila za obavljanje djelatnosti </t>
  </si>
  <si>
    <t>Mašine i oprema</t>
  </si>
  <si>
    <t>Nekretnine</t>
  </si>
  <si>
    <t>Broj izuzetih predmeta</t>
  </si>
  <si>
    <t>Grafikon 1: Glavne kamatne stope vodećih centralnih banaka</t>
  </si>
  <si>
    <t>Riksbank</t>
  </si>
  <si>
    <t>ECB MRO*</t>
  </si>
  <si>
    <t>FED-ova efektivna stopa</t>
  </si>
  <si>
    <t>SNB*</t>
  </si>
  <si>
    <t>Riksbank key interest rates</t>
  </si>
  <si>
    <t>31.12.2021.</t>
  </si>
  <si>
    <t>12/2021</t>
  </si>
  <si>
    <t>13.</t>
  </si>
  <si>
    <t>1.7.2021.</t>
  </si>
  <si>
    <t>2.8.2021.</t>
  </si>
  <si>
    <t>2.9.2021.</t>
  </si>
  <si>
    <t>1.10.2021.</t>
  </si>
  <si>
    <t>1.11.2021.</t>
  </si>
  <si>
    <t>1.12.2021.</t>
  </si>
  <si>
    <t>%</t>
  </si>
  <si>
    <t>Grafikon 2: Omjer NPL - a i stopa kapitala banaka u EU</t>
  </si>
  <si>
    <t xml:space="preserve"> NPL</t>
  </si>
  <si>
    <t>Stopa osnovnog kapitala</t>
  </si>
  <si>
    <t>Stopa ukupnog kapitala</t>
  </si>
  <si>
    <t>Jun 2015</t>
  </si>
  <si>
    <t>Dec 2015</t>
  </si>
  <si>
    <t>Jun 2016</t>
  </si>
  <si>
    <t>Dec 2016</t>
  </si>
  <si>
    <t>Jun 2017</t>
  </si>
  <si>
    <t>Dec 2017</t>
  </si>
  <si>
    <t>Jun 2018</t>
  </si>
  <si>
    <t>Dec 2018</t>
  </si>
  <si>
    <t>Jun 2019</t>
  </si>
  <si>
    <t>Dec 2019</t>
  </si>
  <si>
    <t>Jun 2020</t>
  </si>
  <si>
    <t>Dec 2020</t>
  </si>
  <si>
    <t>Jun 2021</t>
  </si>
  <si>
    <t>Grafikon 3:  ROE i ROA banaka u EU</t>
  </si>
  <si>
    <t>ROE</t>
  </si>
  <si>
    <t>ROA</t>
  </si>
  <si>
    <t>Grafikon 4: Struktura stranog kapitala po zemljama, učešće u %</t>
  </si>
  <si>
    <t xml:space="preserve"> Grafikon 5: Struktura stranog kapitala po zemljama - sjedištu grupe, učešće u %</t>
  </si>
  <si>
    <t>Grafikon 6: Herfindahlov indeks koncentracije u aktivi, kreditima i depozitima</t>
  </si>
  <si>
    <t>Grafikon 7: Koncentracijske stope za pet najvećih banaka - CR5: aktiva, krediti i depoziti</t>
  </si>
  <si>
    <t>Grafikon 8:  Struktura izloženosti u vidu vrijednosnih papira prema kriteriju države emitenta</t>
  </si>
  <si>
    <t>Francuska</t>
  </si>
  <si>
    <t xml:space="preserve">Grafikon 9: Ukupni depoziti </t>
  </si>
  <si>
    <t>Grafikon 10: Omjer kredita i depozita</t>
  </si>
  <si>
    <t xml:space="preserve">Grafikon 11: Ukupna štednja stanovništva </t>
  </si>
  <si>
    <t xml:space="preserve">Grafikon 12: Krediti </t>
  </si>
  <si>
    <t xml:space="preserve">Grafikon 13: Učešće NPL-a u kreditima	</t>
  </si>
  <si>
    <t xml:space="preserve">Grafikon 14: Aktiva, mikrokrediti i kapital po godinama </t>
  </si>
  <si>
    <t>Grafikon 15:  Sektorska struktura mikrokredita (uporedni pregled)</t>
  </si>
  <si>
    <t>Grafikon 16: Pokazatelji kvalitete portfolija</t>
  </si>
  <si>
    <t>Grafikon 17:  Sektorska potraživanja po finansijskom lizingu (uporedni pregled)</t>
  </si>
  <si>
    <t>Grafikon 18:  Struktura procijenjene tržišne vrijednosti izuzetih predmeta lizinga i broja izuzetih predmeta</t>
  </si>
  <si>
    <t xml:space="preserve">Grafikon 5: Struktura stranog kapitala po zemljama - sjedištu grupe, učešće u % </t>
  </si>
  <si>
    <t xml:space="preserve">Grafikon 6: Herfindahlov indeks koncentracije u aktivi, kreditima i depozitima </t>
  </si>
  <si>
    <t>Grafikon 8: Struktura izloženosti u vidu vrijednosnih papira prema kriteriju države emitenta</t>
  </si>
  <si>
    <t>Grafikon10: Omjer kredita i depozita</t>
  </si>
  <si>
    <t xml:space="preserve">Grafikon11: Ukupna štednja stanovništva </t>
  </si>
  <si>
    <t>Grafikon 13: Učešće NPL-a u kreditima</t>
  </si>
  <si>
    <t>Grafikon 14: Aktiva, mikrokrediti i kapital po godinama</t>
  </si>
  <si>
    <t>Grafikon 15: Sektorska struktura mikrokredita (uporedni pregled)</t>
  </si>
  <si>
    <t>Grafikon 17: Struktura potraživanja po finansijskom lizingu (uporedni pregled)</t>
  </si>
  <si>
    <t>Grafikon 18: Struktura procijenjene tržišne vrijednosti izuzetih predmeta lizinga (u 000 KM) i broja izuzetih predmeta</t>
  </si>
  <si>
    <t>14.</t>
  </si>
  <si>
    <t>Dec 2021</t>
  </si>
  <si>
    <t>3/2022</t>
  </si>
  <si>
    <t>6/2022</t>
  </si>
  <si>
    <t>15.</t>
  </si>
  <si>
    <t>Procijenjena vrijednost izuzetih predmeta                                            (000 KM)</t>
  </si>
  <si>
    <t>3.1.2022.</t>
  </si>
  <si>
    <t>1.2.2022.</t>
  </si>
  <si>
    <t>1.3.2022.</t>
  </si>
  <si>
    <t>1.4.2022.</t>
  </si>
  <si>
    <t>2.5.2022.</t>
  </si>
  <si>
    <t>1.6.2022.</t>
  </si>
  <si>
    <t>30.6.2022.</t>
  </si>
  <si>
    <t>31.12.2022.</t>
  </si>
  <si>
    <t>12/2022</t>
  </si>
  <si>
    <t>9/2022</t>
  </si>
  <si>
    <t>16.</t>
  </si>
  <si>
    <t>17.</t>
  </si>
  <si>
    <t>1.7.2022.</t>
  </si>
  <si>
    <t>1.8.2022.</t>
  </si>
  <si>
    <t>1.9.2022.</t>
  </si>
  <si>
    <t>1.12.2022.</t>
  </si>
  <si>
    <t>Jun 2022</t>
  </si>
  <si>
    <t>3.10.2022.</t>
  </si>
  <si>
    <t>14.9.2022.</t>
  </si>
  <si>
    <t>2.11.2022.</t>
  </si>
  <si>
    <t>27.7.2022.</t>
  </si>
  <si>
    <t>15.12.2022.</t>
  </si>
  <si>
    <t>21.12.2022.</t>
  </si>
  <si>
    <t>-</t>
  </si>
  <si>
    <t>Poljska</t>
  </si>
  <si>
    <t>- u 000 KM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</si>
</sst>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0.00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color rgb="FF2E74B5"/>
      <name val="Arial"/>
      <family val="2"/>
    </font>
    <font>
      <i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2E74B5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</borders>
  <cellStyleXfs count="63">
    <xf numFmtId="0" fontId="0" fillId="0" borderId="0"/>
    <xf numFmtId="0" fontId="16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51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7" borderId="0" applyNumberFormat="0" applyBorder="0" applyAlignment="0" applyProtection="0"/>
    <xf numFmtId="0" fontId="53" fillId="10" borderId="0" applyNumberFormat="0" applyBorder="0" applyAlignment="0" applyProtection="0"/>
    <xf numFmtId="0" fontId="53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21" borderId="0" applyNumberFormat="0" applyBorder="0" applyAlignment="0" applyProtection="0"/>
    <xf numFmtId="0" fontId="55" fillId="5" borderId="0" applyNumberFormat="0" applyBorder="0" applyAlignment="0" applyProtection="0"/>
    <xf numFmtId="0" fontId="56" fillId="22" borderId="4" applyNumberFormat="0" applyAlignment="0" applyProtection="0"/>
    <xf numFmtId="0" fontId="57" fillId="23" borderId="5" applyNumberFormat="0" applyAlignment="0" applyProtection="0"/>
    <xf numFmtId="0" fontId="58" fillId="0" borderId="0" applyNumberFormat="0" applyFill="0" applyBorder="0" applyAlignment="0" applyProtection="0"/>
    <xf numFmtId="0" fontId="59" fillId="6" borderId="0" applyNumberFormat="0" applyBorder="0" applyAlignment="0" applyProtection="0"/>
    <xf numFmtId="0" fontId="60" fillId="0" borderId="6" applyNumberFormat="0" applyFill="0" applyAlignment="0" applyProtection="0"/>
    <xf numFmtId="0" fontId="61" fillId="0" borderId="7" applyNumberFormat="0" applyFill="0" applyAlignment="0" applyProtection="0"/>
    <xf numFmtId="0" fontId="62" fillId="0" borderId="8" applyNumberFormat="0" applyFill="0" applyAlignment="0" applyProtection="0"/>
    <xf numFmtId="0" fontId="62" fillId="0" borderId="0" applyNumberFormat="0" applyFill="0" applyBorder="0" applyAlignment="0" applyProtection="0"/>
    <xf numFmtId="0" fontId="63" fillId="9" borderId="4" applyNumberFormat="0" applyAlignment="0" applyProtection="0"/>
    <xf numFmtId="0" fontId="64" fillId="0" borderId="9" applyNumberFormat="0" applyFill="0" applyAlignment="0" applyProtection="0"/>
    <xf numFmtId="0" fontId="65" fillId="24" borderId="0" applyNumberFormat="0" applyBorder="0" applyAlignment="0" applyProtection="0"/>
    <xf numFmtId="0" fontId="32" fillId="25" borderId="10" applyNumberFormat="0" applyFont="0" applyAlignment="0" applyProtection="0"/>
    <xf numFmtId="0" fontId="66" fillId="22" borderId="11" applyNumberFormat="0" applyAlignment="0" applyProtection="0"/>
    <xf numFmtId="0" fontId="67" fillId="0" borderId="0" applyNumberFormat="0" applyFill="0" applyBorder="0" applyAlignment="0" applyProtection="0"/>
    <xf numFmtId="0" fontId="68" fillId="0" borderId="12" applyNumberFormat="0" applyFill="0" applyAlignment="0" applyProtection="0"/>
    <xf numFmtId="0" fontId="69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70" fillId="0" borderId="0"/>
    <xf numFmtId="0" fontId="71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206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3" fontId="0" fillId="0" borderId="0" xfId="0" applyNumberFormat="1"/>
    <xf numFmtId="0" fontId="12" fillId="0" borderId="0" xfId="0" applyFont="1" applyAlignment="1">
      <alignment horizontal="justify" vertical="center"/>
    </xf>
    <xf numFmtId="3" fontId="1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5" fillId="0" borderId="0" xfId="0" applyFont="1"/>
    <xf numFmtId="0" fontId="24" fillId="0" borderId="0" xfId="0" applyFont="1" applyAlignment="1">
      <alignment horizontal="justify" vertical="center"/>
    </xf>
    <xf numFmtId="3" fontId="10" fillId="0" borderId="0" xfId="0" applyNumberFormat="1" applyFont="1"/>
    <xf numFmtId="165" fontId="1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3" fontId="19" fillId="0" borderId="0" xfId="0" applyNumberFormat="1" applyFont="1" applyAlignment="1">
      <alignment horizontal="right" vertical="center" wrapText="1"/>
    </xf>
    <xf numFmtId="0" fontId="22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8" fillId="0" borderId="0" xfId="0" applyFont="1"/>
    <xf numFmtId="0" fontId="29" fillId="0" borderId="0" xfId="1" applyFont="1"/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9" fillId="0" borderId="0" xfId="1" applyFont="1" applyFill="1"/>
    <xf numFmtId="0" fontId="29" fillId="0" borderId="0" xfId="1" applyFont="1" applyFill="1" applyAlignment="1">
      <alignment wrapTex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20" fillId="0" borderId="0" xfId="0" applyNumberFormat="1" applyFont="1"/>
    <xf numFmtId="0" fontId="20" fillId="0" borderId="0" xfId="0" applyFont="1"/>
    <xf numFmtId="0" fontId="26" fillId="0" borderId="0" xfId="0" applyFont="1" applyAlignment="1">
      <alignment horizontal="center"/>
    </xf>
    <xf numFmtId="3" fontId="23" fillId="0" borderId="0" xfId="0" applyNumberFormat="1" applyFont="1" applyAlignment="1">
      <alignment horizontal="right" vertical="center" wrapText="1"/>
    </xf>
    <xf numFmtId="165" fontId="23" fillId="0" borderId="0" xfId="0" applyNumberFormat="1" applyFont="1" applyAlignment="1">
      <alignment horizontal="center" vertical="center" wrapText="1"/>
    </xf>
    <xf numFmtId="1" fontId="23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165" fontId="6" fillId="0" borderId="0" xfId="2" applyNumberFormat="1" applyFont="1" applyBorder="1"/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3" fontId="19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38" fillId="2" borderId="0" xfId="0" applyFont="1" applyFill="1" applyAlignment="1">
      <alignment horizontal="left"/>
    </xf>
    <xf numFmtId="165" fontId="38" fillId="2" borderId="0" xfId="0" applyNumberFormat="1" applyFont="1" applyFill="1" applyAlignment="1">
      <alignment horizontal="center"/>
    </xf>
    <xf numFmtId="0" fontId="42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38" fillId="2" borderId="0" xfId="0" applyFont="1" applyFill="1" applyAlignment="1">
      <alignment horizontal="left" vertical="top"/>
    </xf>
    <xf numFmtId="164" fontId="38" fillId="2" borderId="0" xfId="0" applyNumberFormat="1" applyFont="1" applyFill="1" applyAlignment="1">
      <alignment horizontal="center" vertical="center"/>
    </xf>
    <xf numFmtId="49" fontId="38" fillId="2" borderId="0" xfId="0" applyNumberFormat="1" applyFont="1" applyFill="1" applyAlignment="1">
      <alignment horizontal="left" vertical="top"/>
    </xf>
    <xf numFmtId="3" fontId="38" fillId="2" borderId="0" xfId="0" applyNumberFormat="1" applyFont="1" applyFill="1"/>
    <xf numFmtId="0" fontId="38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/>
    <xf numFmtId="0" fontId="40" fillId="2" borderId="0" xfId="0" applyFont="1" applyFill="1" applyAlignment="1">
      <alignment horizontal="left" vertical="top"/>
    </xf>
    <xf numFmtId="164" fontId="40" fillId="2" borderId="0" xfId="0" applyNumberFormat="1" applyFont="1" applyFill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49" fontId="39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10" fillId="0" borderId="1" xfId="0" applyFont="1" applyBorder="1"/>
    <xf numFmtId="49" fontId="34" fillId="0" borderId="1" xfId="0" applyNumberFormat="1" applyFont="1" applyBorder="1" applyAlignment="1">
      <alignment horizontal="right"/>
    </xf>
    <xf numFmtId="49" fontId="35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left" vertical="top" wrapText="1"/>
    </xf>
    <xf numFmtId="3" fontId="38" fillId="2" borderId="0" xfId="0" applyNumberFormat="1" applyFont="1" applyFill="1" applyAlignment="1">
      <alignment horizontal="right"/>
    </xf>
    <xf numFmtId="0" fontId="44" fillId="0" borderId="1" xfId="0" applyFont="1" applyBorder="1" applyAlignment="1">
      <alignment horizontal="right" vertical="center"/>
    </xf>
    <xf numFmtId="49" fontId="42" fillId="3" borderId="0" xfId="0" applyNumberFormat="1" applyFont="1" applyFill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49" fontId="45" fillId="3" borderId="0" xfId="0" applyNumberFormat="1" applyFont="1" applyFill="1" applyAlignment="1">
      <alignment horizontal="center" vertical="center"/>
    </xf>
    <xf numFmtId="0" fontId="38" fillId="2" borderId="0" xfId="0" applyFont="1" applyFill="1"/>
    <xf numFmtId="3" fontId="40" fillId="2" borderId="0" xfId="0" applyNumberFormat="1" applyFont="1" applyFill="1"/>
    <xf numFmtId="3" fontId="40" fillId="2" borderId="0" xfId="0" applyNumberFormat="1" applyFont="1" applyFill="1" applyAlignment="1">
      <alignment horizontal="right"/>
    </xf>
    <xf numFmtId="0" fontId="39" fillId="3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left" vertical="top" wrapText="1"/>
    </xf>
    <xf numFmtId="3" fontId="40" fillId="2" borderId="0" xfId="0" applyNumberFormat="1" applyFont="1" applyFill="1" applyAlignment="1">
      <alignment horizontal="right" wrapText="1"/>
    </xf>
    <xf numFmtId="0" fontId="11" fillId="0" borderId="1" xfId="0" applyFont="1" applyBorder="1" applyAlignment="1">
      <alignment horizontal="center" vertical="center"/>
    </xf>
    <xf numFmtId="0" fontId="45" fillId="3" borderId="0" xfId="0" applyFont="1" applyFill="1" applyAlignment="1">
      <alignment horizontal="center" vertical="center" wrapText="1"/>
    </xf>
    <xf numFmtId="49" fontId="42" fillId="3" borderId="0" xfId="3" applyNumberFormat="1" applyFont="1" applyFill="1" applyAlignment="1">
      <alignment horizontal="center" vertical="center"/>
    </xf>
    <xf numFmtId="49" fontId="46" fillId="0" borderId="1" xfId="0" applyNumberFormat="1" applyFont="1" applyBorder="1" applyAlignment="1">
      <alignment horizontal="right"/>
    </xf>
    <xf numFmtId="49" fontId="35" fillId="3" borderId="0" xfId="3" applyNumberFormat="1" applyFont="1" applyFill="1" applyAlignment="1">
      <alignment horizontal="center" vertical="center"/>
    </xf>
    <xf numFmtId="49" fontId="35" fillId="3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left" vertical="top" wrapText="1"/>
    </xf>
    <xf numFmtId="3" fontId="38" fillId="2" borderId="0" xfId="3" applyNumberFormat="1" applyFont="1" applyFill="1" applyAlignment="1">
      <alignment horizontal="right" vertical="center"/>
    </xf>
    <xf numFmtId="0" fontId="42" fillId="3" borderId="0" xfId="0" applyFont="1" applyFill="1" applyAlignment="1">
      <alignment horizontal="center"/>
    </xf>
    <xf numFmtId="3" fontId="40" fillId="2" borderId="0" xfId="4" applyNumberFormat="1" applyFont="1" applyFill="1" applyAlignment="1">
      <alignment horizontal="right"/>
    </xf>
    <xf numFmtId="165" fontId="38" fillId="2" borderId="0" xfId="4" applyNumberFormat="1" applyFont="1" applyFill="1" applyAlignment="1">
      <alignment horizontal="center" vertical="center"/>
    </xf>
    <xf numFmtId="0" fontId="35" fillId="3" borderId="0" xfId="4" applyFont="1" applyFill="1" applyAlignment="1">
      <alignment horizontal="center" vertical="center"/>
    </xf>
    <xf numFmtId="0" fontId="38" fillId="2" borderId="0" xfId="0" applyFont="1" applyFill="1" applyAlignment="1">
      <alignment horizontal="center"/>
    </xf>
    <xf numFmtId="3" fontId="38" fillId="2" borderId="0" xfId="0" applyNumberFormat="1" applyFont="1" applyFill="1" applyAlignment="1">
      <alignment vertical="center"/>
    </xf>
    <xf numFmtId="0" fontId="5" fillId="0" borderId="0" xfId="7"/>
    <xf numFmtId="3" fontId="38" fillId="2" borderId="0" xfId="0" applyNumberFormat="1" applyFont="1" applyFill="1" applyAlignment="1">
      <alignment horizontal="right" vertical="center"/>
    </xf>
    <xf numFmtId="49" fontId="47" fillId="0" borderId="1" xfId="0" applyNumberFormat="1" applyFont="1" applyBorder="1" applyAlignment="1">
      <alignment horizontal="right"/>
    </xf>
    <xf numFmtId="2" fontId="38" fillId="2" borderId="0" xfId="7" applyNumberFormat="1" applyFont="1" applyFill="1"/>
    <xf numFmtId="3" fontId="35" fillId="3" borderId="0" xfId="0" applyNumberFormat="1" applyFont="1" applyFill="1" applyAlignment="1">
      <alignment horizontal="right"/>
    </xf>
    <xf numFmtId="3" fontId="4" fillId="0" borderId="0" xfId="8" applyNumberFormat="1"/>
    <xf numFmtId="49" fontId="35" fillId="3" borderId="0" xfId="0" applyNumberFormat="1" applyFont="1" applyFill="1" applyAlignment="1">
      <alignment horizontal="center" vertical="center" wrapText="1"/>
    </xf>
    <xf numFmtId="0" fontId="0" fillId="0" borderId="2" xfId="0" applyBorder="1"/>
    <xf numFmtId="0" fontId="16" fillId="0" borderId="0" xfId="1" quotePrefix="1"/>
    <xf numFmtId="1" fontId="4" fillId="0" borderId="0" xfId="8" applyNumberFormat="1"/>
    <xf numFmtId="0" fontId="34" fillId="2" borderId="0" xfId="0" applyFont="1" applyFill="1" applyAlignment="1">
      <alignment vertical="center"/>
    </xf>
    <xf numFmtId="0" fontId="34" fillId="2" borderId="0" xfId="5" applyFont="1" applyFill="1"/>
    <xf numFmtId="14" fontId="35" fillId="3" borderId="0" xfId="5" applyNumberFormat="1" applyFont="1" applyFill="1" applyAlignment="1">
      <alignment horizontal="center" vertical="center" wrapText="1"/>
    </xf>
    <xf numFmtId="0" fontId="35" fillId="3" borderId="0" xfId="5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wrapText="1"/>
    </xf>
    <xf numFmtId="14" fontId="48" fillId="0" borderId="1" xfId="5" applyNumberFormat="1" applyFont="1" applyBorder="1"/>
    <xf numFmtId="0" fontId="48" fillId="0" borderId="1" xfId="5" applyFont="1" applyBorder="1"/>
    <xf numFmtId="14" fontId="37" fillId="2" borderId="0" xfId="0" applyNumberFormat="1" applyFont="1" applyFill="1"/>
    <xf numFmtId="0" fontId="37" fillId="2" borderId="0" xfId="0" applyFont="1" applyFill="1"/>
    <xf numFmtId="2" fontId="37" fillId="2" borderId="0" xfId="0" applyNumberFormat="1" applyFont="1" applyFill="1"/>
    <xf numFmtId="166" fontId="49" fillId="2" borderId="0" xfId="0" applyNumberFormat="1" applyFont="1" applyFill="1"/>
    <xf numFmtId="0" fontId="37" fillId="2" borderId="0" xfId="0" applyFont="1" applyFill="1" applyAlignment="1">
      <alignment wrapText="1"/>
    </xf>
    <xf numFmtId="4" fontId="37" fillId="2" borderId="0" xfId="0" applyNumberFormat="1" applyFont="1" applyFill="1"/>
    <xf numFmtId="14" fontId="37" fillId="2" borderId="0" xfId="0" applyNumberFormat="1" applyFont="1" applyFill="1" applyAlignment="1">
      <alignment horizontal="right"/>
    </xf>
    <xf numFmtId="49" fontId="38" fillId="2" borderId="0" xfId="4" applyNumberFormat="1" applyFont="1" applyFill="1" applyAlignment="1">
      <alignment horizontal="center" vertical="top"/>
    </xf>
    <xf numFmtId="49" fontId="38" fillId="2" borderId="0" xfId="0" applyNumberFormat="1" applyFont="1" applyFill="1" applyAlignment="1">
      <alignment horizontal="center" vertical="top"/>
    </xf>
    <xf numFmtId="49" fontId="38" fillId="2" borderId="0" xfId="4" applyNumberFormat="1" applyFont="1" applyFill="1" applyAlignment="1">
      <alignment horizontal="center"/>
    </xf>
    <xf numFmtId="0" fontId="42" fillId="3" borderId="0" xfId="4" applyFont="1" applyFill="1" applyAlignment="1">
      <alignment horizontal="center" vertical="center"/>
    </xf>
    <xf numFmtId="0" fontId="16" fillId="0" borderId="0" xfId="1"/>
    <xf numFmtId="0" fontId="37" fillId="2" borderId="0" xfId="0" applyFont="1" applyFill="1" applyAlignment="1">
      <alignment horizontal="right"/>
    </xf>
    <xf numFmtId="0" fontId="50" fillId="0" borderId="0" xfId="0" applyFont="1" applyAlignment="1">
      <alignment vertical="top" wrapText="1"/>
    </xf>
    <xf numFmtId="0" fontId="20" fillId="0" borderId="1" xfId="0" applyFont="1" applyBorder="1"/>
    <xf numFmtId="0" fontId="34" fillId="0" borderId="1" xfId="0" applyFont="1" applyBorder="1" applyAlignment="1">
      <alignment horizontal="center"/>
    </xf>
    <xf numFmtId="0" fontId="35" fillId="3" borderId="0" xfId="6" applyFont="1" applyFill="1" applyAlignment="1">
      <alignment horizontal="center" vertical="center"/>
    </xf>
    <xf numFmtId="0" fontId="35" fillId="3" borderId="0" xfId="6" applyFont="1" applyFill="1" applyAlignment="1">
      <alignment horizontal="center" vertical="center" wrapText="1"/>
    </xf>
    <xf numFmtId="0" fontId="42" fillId="3" borderId="0" xfId="6" applyFont="1" applyFill="1" applyAlignment="1">
      <alignment horizontal="center" vertical="center"/>
    </xf>
    <xf numFmtId="0" fontId="42" fillId="3" borderId="0" xfId="6" applyFont="1" applyFill="1" applyAlignment="1">
      <alignment horizontal="center" vertical="center" wrapText="1"/>
    </xf>
    <xf numFmtId="49" fontId="38" fillId="2" borderId="0" xfId="6" quotePrefix="1" applyNumberFormat="1" applyFont="1" applyFill="1"/>
    <xf numFmtId="165" fontId="38" fillId="2" borderId="0" xfId="1" applyNumberFormat="1" applyFont="1" applyFill="1" applyBorder="1" applyAlignment="1">
      <alignment horizontal="center" vertical="center"/>
    </xf>
    <xf numFmtId="2" fontId="38" fillId="2" borderId="0" xfId="1" applyNumberFormat="1" applyFont="1" applyFill="1" applyBorder="1" applyAlignment="1">
      <alignment horizontal="center" vertical="center"/>
    </xf>
    <xf numFmtId="49" fontId="38" fillId="2" borderId="0" xfId="6" applyNumberFormat="1" applyFont="1" applyFill="1"/>
    <xf numFmtId="0" fontId="47" fillId="0" borderId="1" xfId="0" applyFont="1" applyBorder="1" applyAlignment="1">
      <alignment horizontal="center"/>
    </xf>
    <xf numFmtId="0" fontId="38" fillId="2" borderId="0" xfId="4" applyFont="1" applyFill="1" applyAlignment="1">
      <alignment horizontal="center"/>
    </xf>
    <xf numFmtId="165" fontId="38" fillId="2" borderId="0" xfId="4" applyNumberFormat="1" applyFont="1" applyFill="1" applyAlignment="1">
      <alignment horizontal="center"/>
    </xf>
    <xf numFmtId="165" fontId="38" fillId="2" borderId="0" xfId="6" applyNumberFormat="1" applyFont="1" applyFill="1" applyAlignment="1">
      <alignment horizontal="center" vertical="center"/>
    </xf>
    <xf numFmtId="0" fontId="38" fillId="2" borderId="0" xfId="6" applyFont="1" applyFill="1" applyAlignment="1">
      <alignment horizontal="center" vertical="center"/>
    </xf>
    <xf numFmtId="49" fontId="38" fillId="2" borderId="0" xfId="6" quotePrefix="1" applyNumberFormat="1" applyFont="1" applyFill="1" applyAlignment="1">
      <alignment horizontal="left"/>
    </xf>
    <xf numFmtId="165" fontId="38" fillId="2" borderId="0" xfId="11" applyNumberFormat="1" applyFont="1" applyFill="1" applyAlignment="1">
      <alignment horizontal="center" vertical="center"/>
    </xf>
    <xf numFmtId="165" fontId="38" fillId="2" borderId="0" xfId="10" applyNumberFormat="1" applyFont="1" applyFill="1" applyAlignment="1">
      <alignment horizontal="center" vertical="center"/>
    </xf>
    <xf numFmtId="3" fontId="52" fillId="2" borderId="0" xfId="13" applyNumberFormat="1" applyFont="1" applyFill="1" applyAlignment="1">
      <alignment horizontal="right"/>
    </xf>
    <xf numFmtId="0" fontId="52" fillId="2" borderId="0" xfId="13" applyFont="1" applyFill="1" applyAlignment="1">
      <alignment horizontal="center"/>
    </xf>
    <xf numFmtId="165" fontId="52" fillId="2" borderId="0" xfId="13" applyNumberFormat="1" applyFont="1" applyFill="1" applyAlignment="1">
      <alignment horizontal="center"/>
    </xf>
    <xf numFmtId="3" fontId="38" fillId="2" borderId="0" xfId="3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top"/>
    </xf>
    <xf numFmtId="49" fontId="46" fillId="0" borderId="0" xfId="0" applyNumberFormat="1" applyFont="1" applyAlignment="1">
      <alignment horizontal="right"/>
    </xf>
    <xf numFmtId="165" fontId="38" fillId="2" borderId="0" xfId="6" quotePrefix="1" applyNumberFormat="1" applyFont="1" applyFill="1" applyAlignment="1">
      <alignment horizontal="center"/>
    </xf>
    <xf numFmtId="0" fontId="43" fillId="2" borderId="13" xfId="0" applyFont="1" applyFill="1" applyBorder="1" applyAlignment="1">
      <alignment vertical="center" wrapText="1"/>
    </xf>
    <xf numFmtId="0" fontId="43" fillId="0" borderId="0" xfId="0" applyFont="1" applyAlignment="1">
      <alignment vertical="center" wrapText="1"/>
    </xf>
    <xf numFmtId="2" fontId="48" fillId="0" borderId="1" xfId="5" applyNumberFormat="1" applyFont="1" applyBorder="1"/>
    <xf numFmtId="2" fontId="34" fillId="2" borderId="0" xfId="0" applyNumberFormat="1" applyFont="1" applyFill="1" applyAlignment="1">
      <alignment vertical="center"/>
    </xf>
    <xf numFmtId="2" fontId="35" fillId="3" borderId="0" xfId="5" applyNumberFormat="1" applyFont="1" applyFill="1" applyAlignment="1">
      <alignment horizontal="center" vertical="center" wrapText="1"/>
    </xf>
    <xf numFmtId="2" fontId="0" fillId="0" borderId="0" xfId="0" applyNumberFormat="1"/>
    <xf numFmtId="0" fontId="34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0" fontId="43" fillId="2" borderId="3" xfId="0" applyFont="1" applyFill="1" applyBorder="1" applyAlignment="1">
      <alignment horizontal="left" vertical="center"/>
    </xf>
    <xf numFmtId="0" fontId="43" fillId="2" borderId="13" xfId="0" applyFont="1" applyFill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right"/>
    </xf>
    <xf numFmtId="0" fontId="35" fillId="3" borderId="0" xfId="0" applyFont="1" applyFill="1" applyAlignment="1">
      <alignment horizontal="center" vertical="top"/>
    </xf>
  </cellXfs>
  <cellStyles count="63">
    <cellStyle name="20% - Accent1 2" xfId="14" xr:uid="{50E09FEA-AFFE-4CA1-ACA5-9D11C23F866D}"/>
    <cellStyle name="20% - Accent2 2" xfId="15" xr:uid="{ECF55378-E131-446A-A68C-4FCAACC0B6C6}"/>
    <cellStyle name="20% - Accent3 2" xfId="16" xr:uid="{7440157D-65AA-473D-9DC6-1948A44C2C56}"/>
    <cellStyle name="20% - Accent4 2" xfId="17" xr:uid="{A09ADD79-5233-41D8-BA3E-0B85AFA0F197}"/>
    <cellStyle name="20% - Accent5 2" xfId="18" xr:uid="{4F1E317F-9881-4FAD-989B-DBCDD5A5C526}"/>
    <cellStyle name="20% - Accent6 2" xfId="19" xr:uid="{B82EF90A-B35E-450F-BDFD-91D783D5E2BE}"/>
    <cellStyle name="40% - Accent1 2" xfId="20" xr:uid="{F8AB5856-E53A-4917-B158-BBF87396EBC3}"/>
    <cellStyle name="40% - Accent2 2" xfId="21" xr:uid="{B1DC8BC9-2722-4DAA-95DC-E076CE67D469}"/>
    <cellStyle name="40% - Accent3 2" xfId="22" xr:uid="{6222CC75-E7EC-4749-944B-EE54DB3C724E}"/>
    <cellStyle name="40% - Accent4 2" xfId="23" xr:uid="{BE150E62-D0C3-4E86-A41B-080497536FA8}"/>
    <cellStyle name="40% - Accent5 2" xfId="24" xr:uid="{2737C34C-059B-4C7C-BCF4-67CF0A31879D}"/>
    <cellStyle name="40% - Accent6 2" xfId="25" xr:uid="{F83A245E-4CC6-4E3A-AC31-9ADB0F391CCE}"/>
    <cellStyle name="60% - Accent1 2" xfId="26" xr:uid="{2CF21EF8-FF30-4C97-B75E-435E3ADF3F29}"/>
    <cellStyle name="60% - Accent2 2" xfId="27" xr:uid="{5F97EE79-0C18-4DFE-B2A8-04D7AC544B27}"/>
    <cellStyle name="60% - Accent3 2" xfId="28" xr:uid="{2D3C8C37-A2C0-4DAA-90C1-1221A9069183}"/>
    <cellStyle name="60% - Accent4 2" xfId="29" xr:uid="{D4A5AE72-1F39-466F-9AF7-8921329684C5}"/>
    <cellStyle name="60% - Accent5 2" xfId="30" xr:uid="{77847EAA-AE78-44A4-9FAC-A38BF9C534FC}"/>
    <cellStyle name="60% - Accent6 2" xfId="31" xr:uid="{500F4055-41B2-414B-994E-FA5DEB5F4245}"/>
    <cellStyle name="Accent1 2" xfId="32" xr:uid="{6A423864-9125-49EE-BE69-5824715C8874}"/>
    <cellStyle name="Accent2 2" xfId="33" xr:uid="{BB72E59D-94CE-4705-B1F3-D940A1ACA432}"/>
    <cellStyle name="Accent3 2" xfId="34" xr:uid="{1F36FD6A-5BA9-44D0-BE71-AEC0B9F38113}"/>
    <cellStyle name="Accent4 2" xfId="35" xr:uid="{B6A71C54-1794-4B24-9751-CCC0D1A3C968}"/>
    <cellStyle name="Accent5 2" xfId="36" xr:uid="{B739D68C-8601-4B80-8EC9-436C00E33E03}"/>
    <cellStyle name="Accent6 2" xfId="37" xr:uid="{8C0F9F93-186F-443C-8629-EE454513246E}"/>
    <cellStyle name="Bad 2" xfId="38" xr:uid="{8823442F-AA26-4C95-B5A3-7C364B7A9468}"/>
    <cellStyle name="Calculation 2" xfId="39" xr:uid="{B9755F82-1391-4091-8D0B-BB3A027F570D}"/>
    <cellStyle name="Check Cell 2" xfId="40" xr:uid="{1F0ACDBF-A280-41EB-80B2-77272C34BBF9}"/>
    <cellStyle name="Comma 2" xfId="56" xr:uid="{79A2F390-B13A-4E27-BFAF-5C30D0EFDC8F}"/>
    <cellStyle name="Explanatory Text 2" xfId="41" xr:uid="{D870E1E7-0BE0-4AF7-B8B0-2B08DFDD73DE}"/>
    <cellStyle name="Good 2" xfId="42" xr:uid="{52386959-2847-46CD-B006-4F82D751BE6E}"/>
    <cellStyle name="Heading 1 2" xfId="43" xr:uid="{8C512B92-C471-4A54-B92B-4E371F0F4943}"/>
    <cellStyle name="Heading 2 2" xfId="44" xr:uid="{30D73639-8B6D-444A-BD7E-6D4C10BAC230}"/>
    <cellStyle name="Heading 3 2" xfId="45" xr:uid="{FD4D1550-4480-4ECB-AB6B-AE7668401881}"/>
    <cellStyle name="Heading 4 2" xfId="46" xr:uid="{919E7185-2697-43CB-900B-2DC9A2694825}"/>
    <cellStyle name="Hyperlink" xfId="1" builtinId="8"/>
    <cellStyle name="Hyperlink 2" xfId="10" xr:uid="{D98112E5-01C9-4E63-8616-60683B8003B8}"/>
    <cellStyle name="Input 2" xfId="47" xr:uid="{DA328BFD-1C26-4C1D-8DF8-E316CA5A5FE7}"/>
    <cellStyle name="Linked Cell 2" xfId="48" xr:uid="{00B7D2E7-C74D-4FD0-8932-D21AFD536B50}"/>
    <cellStyle name="Neutral 2" xfId="49" xr:uid="{33784303-4858-4825-B177-1E268406BFA3}"/>
    <cellStyle name="Normal" xfId="0" builtinId="0"/>
    <cellStyle name="Normal 10" xfId="61" xr:uid="{6DBA029C-2DF8-4875-A78B-C86E5AAFBB05}"/>
    <cellStyle name="Normal 11" xfId="62" xr:uid="{4E1CE631-4923-46EA-997D-E50617F745B9}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 3 2" xfId="57" xr:uid="{B0B553EA-76C1-4362-B419-323BF3BD9CDF}"/>
    <cellStyle name="Normal 4" xfId="7" xr:uid="{975E13C6-96DA-40E2-A74C-C563CDB16A89}"/>
    <cellStyle name="Normal 5" xfId="8" xr:uid="{77FC53D8-E523-4E15-B9FC-2D9E7053A4D8}"/>
    <cellStyle name="Normal 6" xfId="9" xr:uid="{D577155F-6ED3-40B4-9077-455983E3B219}"/>
    <cellStyle name="Normal 7" xfId="13" xr:uid="{13809C5E-249D-479D-BD42-109A4229F79A}"/>
    <cellStyle name="Normal 8" xfId="58" xr:uid="{31D2ABDA-CAAF-40F3-93E1-53338AF60BCB}"/>
    <cellStyle name="Normal 9" xfId="59" xr:uid="{050BB54E-2E3F-46C1-88FC-394F6F88ACAA}"/>
    <cellStyle name="Normal_Pril.4 31.03.01" xfId="3" xr:uid="{DDD9CA36-8008-4E98-823A-3B7D59B1329D}"/>
    <cellStyle name="Note 2" xfId="50" xr:uid="{09C9F49E-B886-413F-8765-63A6D52758F1}"/>
    <cellStyle name="Output 2" xfId="51" xr:uid="{93F3E3D1-D7D9-4AD1-8E2B-48834C0EF736}"/>
    <cellStyle name="Percent" xfId="2" builtinId="5"/>
    <cellStyle name="Percent 2" xfId="11" xr:uid="{E104E6C7-2ACE-4E9E-8192-79B10D45AB14}"/>
    <cellStyle name="Percent 3" xfId="12" xr:uid="{B745629A-1D61-4F64-AF85-A4FCCFE4770C}"/>
    <cellStyle name="Percent 4" xfId="55" xr:uid="{FCBFF2B4-BC38-4DC3-A198-751819E27E0F}"/>
    <cellStyle name="Percent 5" xfId="60" xr:uid="{17C28B87-F9B2-4F5A-934E-4157ACAB6769}"/>
    <cellStyle name="Title 2" xfId="52" xr:uid="{687872EF-15FF-483F-9BA1-CACF4E962ED4}"/>
    <cellStyle name="Total 2" xfId="53" xr:uid="{090C8968-AD07-4A4C-B86A-F3B00D7669AC}"/>
    <cellStyle name="Warning Text 2" xfId="54" xr:uid="{C377B9DC-D64B-4B95-8D3B-2B72F1B82D04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DEEAF6"/>
      <color rgb="FFF3F7FB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D2C570-4AFF-4F81-AC26-F50A8221D6EE}"/>
            </a:ext>
          </a:extLst>
        </xdr:cNvPr>
        <xdr:cNvSpPr/>
      </xdr:nvSpPr>
      <xdr:spPr>
        <a:xfrm>
          <a:off x="74676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66675</xdr:colOff>
      <xdr:row>1</xdr:row>
      <xdr:rowOff>28575</xdr:rowOff>
    </xdr:from>
    <xdr:to>
      <xdr:col>28</xdr:col>
      <xdr:colOff>581025</xdr:colOff>
      <xdr:row>2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9817CF-6B0F-4638-AF70-60444840541B}"/>
            </a:ext>
          </a:extLst>
        </xdr:cNvPr>
        <xdr:cNvSpPr/>
      </xdr:nvSpPr>
      <xdr:spPr>
        <a:xfrm>
          <a:off x="16687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514350</xdr:colOff>
      <xdr:row>2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49A21A-1B20-4579-85FE-67373173FFAF}"/>
            </a:ext>
          </a:extLst>
        </xdr:cNvPr>
        <xdr:cNvSpPr/>
      </xdr:nvSpPr>
      <xdr:spPr>
        <a:xfrm>
          <a:off x="66294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D37076-B532-4988-8758-029F0748671F}"/>
            </a:ext>
          </a:extLst>
        </xdr:cNvPr>
        <xdr:cNvSpPr/>
      </xdr:nvSpPr>
      <xdr:spPr>
        <a:xfrm>
          <a:off x="5181600" y="8096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</xdr:row>
      <xdr:rowOff>28575</xdr:rowOff>
    </xdr:from>
    <xdr:to>
      <xdr:col>14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D82B5-A95A-487B-9CFF-9D6BCA7A2990}" name="Table1" displayName="Table1" ref="C5:F23" totalsRowShown="0" headerRowDxfId="6" dataDxfId="4" headerRowBorderDxfId="5" headerRowCellStyle="Normal 2 2" dataCellStyle="Normal 2 2">
  <tableColumns count="4">
    <tableColumn id="1" xr3:uid="{08E00892-9F31-4BB4-B376-40AAC9C0E581}" name="NPL/Ukupni krediti" dataDxfId="3" dataCellStyle="Normal 2 2"/>
    <tableColumn id="2" xr3:uid="{25039D09-743E-4838-A20D-119B7D67C0C5}" name="Pravna lica" dataDxfId="2" dataCellStyle="Normal 2 2"/>
    <tableColumn id="3" xr3:uid="{72A63892-7FD7-462A-9DEE-2A238C0E2576}" name="Stanovništvo" dataDxfId="1" dataCellStyle="Normal 2 2"/>
    <tableColumn id="4" xr3:uid="{0724442F-1B85-4ED8-9CD0-4E84AE89DA51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6"/>
  <sheetViews>
    <sheetView workbookViewId="0">
      <selection activeCell="B19" sqref="B19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32" t="s">
        <v>101</v>
      </c>
      <c r="B1" s="32"/>
    </row>
    <row r="2" spans="1:2">
      <c r="A2" s="32"/>
      <c r="B2" s="160" t="s">
        <v>128</v>
      </c>
    </row>
    <row r="3" spans="1:2">
      <c r="A3" s="32"/>
      <c r="B3" s="160" t="s">
        <v>144</v>
      </c>
    </row>
    <row r="4" spans="1:2">
      <c r="A4" s="32"/>
      <c r="B4" s="160" t="s">
        <v>161</v>
      </c>
    </row>
    <row r="5" spans="1:2">
      <c r="A5" s="32"/>
      <c r="B5" s="160" t="s">
        <v>164</v>
      </c>
    </row>
    <row r="6" spans="1:2">
      <c r="A6" s="32"/>
      <c r="B6" s="160" t="s">
        <v>180</v>
      </c>
    </row>
    <row r="7" spans="1:2">
      <c r="A7" s="32"/>
      <c r="B7" s="160" t="s">
        <v>181</v>
      </c>
    </row>
    <row r="8" spans="1:2">
      <c r="A8" s="32"/>
      <c r="B8" s="160" t="s">
        <v>167</v>
      </c>
    </row>
    <row r="9" spans="1:2">
      <c r="A9" s="32"/>
      <c r="B9" s="160" t="s">
        <v>182</v>
      </c>
    </row>
    <row r="10" spans="1:2">
      <c r="A10" s="32"/>
      <c r="B10" s="160" t="s">
        <v>170</v>
      </c>
    </row>
    <row r="11" spans="1:2">
      <c r="A11" s="32"/>
      <c r="B11" s="160" t="s">
        <v>183</v>
      </c>
    </row>
    <row r="12" spans="1:2">
      <c r="A12" s="32"/>
      <c r="B12" s="160" t="s">
        <v>184</v>
      </c>
    </row>
    <row r="13" spans="1:2">
      <c r="A13" s="32"/>
      <c r="B13" s="160" t="s">
        <v>173</v>
      </c>
    </row>
    <row r="14" spans="1:2">
      <c r="A14" s="32"/>
      <c r="B14" s="160" t="s">
        <v>185</v>
      </c>
    </row>
    <row r="15" spans="1:2">
      <c r="A15" s="32"/>
      <c r="B15" s="160" t="s">
        <v>186</v>
      </c>
    </row>
    <row r="16" spans="1:2">
      <c r="A16" s="32"/>
      <c r="B16" s="160" t="s">
        <v>187</v>
      </c>
    </row>
    <row r="17" spans="1:2">
      <c r="A17" s="32"/>
      <c r="B17" s="160" t="s">
        <v>177</v>
      </c>
    </row>
    <row r="18" spans="1:2">
      <c r="A18" s="32"/>
      <c r="B18" s="160" t="s">
        <v>188</v>
      </c>
    </row>
    <row r="19" spans="1:2">
      <c r="A19" s="32"/>
      <c r="B19" s="160" t="s">
        <v>189</v>
      </c>
    </row>
    <row r="20" spans="1:2">
      <c r="A20" s="32"/>
      <c r="B20" s="33"/>
    </row>
    <row r="21" spans="1:2">
      <c r="A21" s="32"/>
      <c r="B21" s="33"/>
    </row>
    <row r="22" spans="1:2">
      <c r="A22" s="32"/>
      <c r="B22" s="33"/>
    </row>
    <row r="23" spans="1:2">
      <c r="A23" s="32"/>
      <c r="B23" s="33"/>
    </row>
    <row r="24" spans="1:2">
      <c r="A24" s="32"/>
      <c r="B24" s="33"/>
    </row>
    <row r="25" spans="1:2">
      <c r="A25" s="32"/>
      <c r="B25" s="33"/>
    </row>
    <row r="26" spans="1:2">
      <c r="A26" s="32"/>
      <c r="B26" s="33"/>
    </row>
    <row r="27" spans="1:2">
      <c r="A27" s="32"/>
      <c r="B27" s="33"/>
    </row>
    <row r="28" spans="1:2">
      <c r="A28" s="32"/>
      <c r="B28" s="33"/>
    </row>
    <row r="29" spans="1:2">
      <c r="A29" s="32"/>
      <c r="B29" s="33"/>
    </row>
    <row r="30" spans="1:2">
      <c r="A30" s="32"/>
      <c r="B30" s="33"/>
    </row>
    <row r="31" spans="1:2">
      <c r="A31" s="32"/>
      <c r="B31" s="33"/>
    </row>
    <row r="32" spans="1:2">
      <c r="A32" s="32"/>
      <c r="B32" s="33"/>
    </row>
    <row r="33" spans="1:2">
      <c r="A33" s="32"/>
      <c r="B33" s="33"/>
    </row>
    <row r="34" spans="1:2">
      <c r="A34" s="32"/>
      <c r="B34" s="33"/>
    </row>
    <row r="35" spans="1:2">
      <c r="A35" s="32"/>
      <c r="B35" s="33"/>
    </row>
    <row r="36" spans="1:2">
      <c r="A36" s="32"/>
      <c r="B36" s="33"/>
    </row>
    <row r="37" spans="1:2">
      <c r="A37" s="32"/>
      <c r="B37" s="33"/>
    </row>
    <row r="38" spans="1:2">
      <c r="A38" s="32"/>
      <c r="B38" s="33"/>
    </row>
    <row r="39" spans="1:2">
      <c r="A39" s="32"/>
      <c r="B39" s="33"/>
    </row>
    <row r="40" spans="1:2">
      <c r="A40" s="32"/>
      <c r="B40" s="33"/>
    </row>
    <row r="41" spans="1:2">
      <c r="A41" s="32"/>
      <c r="B41" s="33"/>
    </row>
    <row r="42" spans="1:2">
      <c r="A42" s="32"/>
      <c r="B42" s="33"/>
    </row>
    <row r="43" spans="1:2">
      <c r="A43" s="32"/>
      <c r="B43" s="33"/>
    </row>
    <row r="44" spans="1:2">
      <c r="A44" s="32"/>
      <c r="B44" s="33"/>
    </row>
    <row r="45" spans="1:2">
      <c r="A45" s="32"/>
      <c r="B45" s="33"/>
    </row>
    <row r="46" spans="1:2">
      <c r="A46" s="32"/>
      <c r="B46" s="33"/>
    </row>
    <row r="47" spans="1:2">
      <c r="A47" s="32"/>
      <c r="B47" s="33"/>
    </row>
    <row r="48" spans="1:2">
      <c r="A48" s="32"/>
      <c r="B48" s="33"/>
    </row>
    <row r="49" spans="1:2">
      <c r="A49" s="32"/>
      <c r="B49" s="33"/>
    </row>
    <row r="50" spans="1:2">
      <c r="A50" s="32"/>
      <c r="B50" s="33"/>
    </row>
    <row r="51" spans="1:2">
      <c r="A51" s="32"/>
      <c r="B51" s="33"/>
    </row>
    <row r="52" spans="1:2">
      <c r="A52" s="32"/>
      <c r="B52" s="39"/>
    </row>
    <row r="53" spans="1:2">
      <c r="A53" s="32"/>
      <c r="B53" s="39"/>
    </row>
    <row r="54" spans="1:2">
      <c r="A54" s="32"/>
      <c r="B54" s="39"/>
    </row>
    <row r="55" spans="1:2">
      <c r="A55" s="32"/>
      <c r="B55" s="39"/>
    </row>
    <row r="56" spans="1:2">
      <c r="A56" s="32"/>
      <c r="B56" s="40"/>
    </row>
  </sheetData>
  <hyperlinks>
    <hyperlink ref="B7" location="'Grafikon 6'!A1" display="Grafikon 6: Herfindahlov indeks koncentracije u aktivi, kreditima i depozitima " xr:uid="{CEC96BE0-EB46-4FE5-AB41-539F6AEA45B8}"/>
    <hyperlink ref="B8" location="'Grafikon 7'!A1" display="Grafikon 7: Koncentracijske stope za pet najvećih banaka - CR5: aktiva, krediti i depoziti" xr:uid="{DC727F1F-1EC6-4BC4-854B-BE1009148C7C}"/>
    <hyperlink ref="B9" location="'Grafikon 8'!A1" display="Grafikon 8: Struktura izloženosti u vidu vrijednosnih papira prema kriteriju države emitenta" xr:uid="{CC7F0778-E0C8-4CD5-B5D2-5E934B8A8E20}"/>
    <hyperlink ref="B10" location="'Grafikon 9'!A1" display="Grafikon 9: Ukupni depoziti " xr:uid="{0A1E21C9-63EB-4738-B078-81BDA0E25303}"/>
    <hyperlink ref="B11" location="'Grafikon 10'!A1" display="Grafikon10: Omjer kredita i depozita" xr:uid="{6CAAAF43-0F86-4A4D-964B-F0DBD212147F}"/>
    <hyperlink ref="B12" location="'Grafikon 11'!A1" display="Grafikon11: Ukupna štednja stanovništva " xr:uid="{96268232-1161-4947-A650-795135112A3B}"/>
    <hyperlink ref="B13" location="'Grafikon 12'!A1" display="Grafikon 12: Krediti " xr:uid="{28D9D0A7-32A7-4FA6-8C13-6BF21CDE17D5}"/>
    <hyperlink ref="B14" location="'Grafikon 13'!A1" display="Grafikon 13: Učešće NPL-a u kreditima" xr:uid="{4767A1D6-598B-45A4-B458-1AEAB3F46982}"/>
    <hyperlink ref="B6" location="'Grafikon 5'!A1" display="Grafikon 5: Struktura stranog kapitala po zemljama - sjedištu grupe, učešće u % " xr:uid="{D98B1E38-D8A9-4257-BADB-0DBFCAEDB923}"/>
    <hyperlink ref="B5" location="'Grafikon 4'!A1" display="Grafikon 4: Struktura stranog kapitala po zemljama, učešće u %" xr:uid="{031C4EB5-1279-46EB-B33E-36FE1199B8AF}"/>
    <hyperlink ref="B15" location="'Grafikon 14'!A1" display="Grafikon 14: Aktiva, mikrokrediti i kapital po godinama" xr:uid="{26443E31-B362-4B30-9B42-B5B92CEF850B}"/>
    <hyperlink ref="B16" location="'Grafikon 15'!A1" display="Grafikon 15: Sektorska struktura mikrokredita (uporedni pregled)" xr:uid="{26420B2D-7DAA-49A4-AA04-95091B088B42}"/>
    <hyperlink ref="B17" location="'Grafikon 16'!A1" display="Grafikon 16: Pokazatelji kvalitete portfolija" xr:uid="{AB237AD1-8251-4C2F-8205-EFB80D3160DE}"/>
    <hyperlink ref="B18" location="'Grafikon 17'!A1" display="Grafikon 17: Struktura potraživanja po finansijskom lizingu (uporedni pregled)" xr:uid="{0CA1B03C-933D-47F4-9C58-593B97B1A00D}"/>
    <hyperlink ref="B19" location="'Grafikon 18'!A1" display="Grafikon 18: Struktura procijenjene tržišne vrijednosti izuzetih predmeta lizinga i broja izuzetih predmeta" xr:uid="{1CD5DF51-43D3-4819-90C4-CA5F88B4B8FF}"/>
    <hyperlink ref="B2" location="'Grafikon 1'!A1" display="Grafikon 1: Glavne kamatne stope vodećih centralnih banaka" xr:uid="{3449C27E-E128-442E-8CFD-923965AF9696}"/>
    <hyperlink ref="B3" location="'Grafikon 2'!A1" display="Grafikon 2: Omjer NPL - a i stopa kapitala banaka u EU" xr:uid="{683E816D-B1E2-4E1E-A53B-903DF26751DB}"/>
    <hyperlink ref="B4" location="'Grafikon 3'!A1" display="Grafikon 3:  ROE i ROA banaka u EU" xr:uid="{EC8514CE-C169-474E-9625-352997366F33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/>
  </sheetViews>
  <sheetFormatPr defaultColWidth="9.140625" defaultRowHeight="15"/>
  <cols>
    <col min="2" max="2" width="9.85546875" customWidth="1"/>
    <col min="3" max="3" width="24.57031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1.28515625" customWidth="1"/>
    <col min="10" max="12" width="9.140625" customWidth="1"/>
  </cols>
  <sheetData>
    <row r="2" spans="2:10" ht="15.75">
      <c r="B2" s="9"/>
      <c r="C2" s="3"/>
      <c r="D2" s="3"/>
      <c r="E2" s="3"/>
      <c r="F2" s="3"/>
      <c r="G2" s="3"/>
      <c r="H2" s="3"/>
    </row>
    <row r="3" spans="2:10" ht="15.75">
      <c r="B3" s="9"/>
      <c r="C3" s="3"/>
      <c r="D3" s="3"/>
      <c r="E3" s="3"/>
      <c r="F3" s="3"/>
      <c r="G3" s="3"/>
      <c r="H3" s="3"/>
    </row>
    <row r="4" spans="2:10" ht="16.5" thickBot="1">
      <c r="B4" s="95" t="s">
        <v>4</v>
      </c>
      <c r="C4" s="96"/>
      <c r="D4" s="96"/>
      <c r="E4" s="96"/>
      <c r="F4" s="96"/>
      <c r="G4" s="96"/>
      <c r="H4" s="108" t="s">
        <v>25</v>
      </c>
    </row>
    <row r="5" spans="2:10" ht="24.95" customHeight="1" thickTop="1">
      <c r="B5" s="197" t="s">
        <v>170</v>
      </c>
      <c r="C5" s="197"/>
      <c r="D5" s="197"/>
      <c r="E5" s="197"/>
      <c r="F5" s="197"/>
      <c r="G5" s="197"/>
      <c r="H5" s="197"/>
    </row>
    <row r="6" spans="2:10" ht="15" customHeight="1">
      <c r="B6" s="81" t="s">
        <v>106</v>
      </c>
      <c r="C6" s="82" t="s">
        <v>11</v>
      </c>
      <c r="D6" s="82" t="s">
        <v>55</v>
      </c>
      <c r="E6" s="82" t="s">
        <v>13</v>
      </c>
      <c r="F6" s="82" t="s">
        <v>27</v>
      </c>
      <c r="G6" s="82" t="s">
        <v>134</v>
      </c>
      <c r="H6" s="82" t="s">
        <v>203</v>
      </c>
    </row>
    <row r="7" spans="2:10">
      <c r="B7" s="86">
        <v>1</v>
      </c>
      <c r="C7" s="87">
        <v>2</v>
      </c>
      <c r="D7" s="87">
        <v>3</v>
      </c>
      <c r="E7" s="87">
        <v>4</v>
      </c>
      <c r="F7" s="87">
        <v>5</v>
      </c>
      <c r="G7" s="87">
        <v>6</v>
      </c>
      <c r="H7" s="87">
        <v>7</v>
      </c>
    </row>
    <row r="8" spans="2:10" ht="15.75">
      <c r="B8" s="94" t="s">
        <v>14</v>
      </c>
      <c r="C8" s="90" t="s">
        <v>6</v>
      </c>
      <c r="D8" s="93">
        <f>D9+D10</f>
        <v>17604487</v>
      </c>
      <c r="E8" s="93">
        <f>E9+E10</f>
        <v>19414294</v>
      </c>
      <c r="F8" s="107">
        <f>F9+F10</f>
        <v>19660862</v>
      </c>
      <c r="G8" s="93">
        <f>G9+G10</f>
        <v>21184952</v>
      </c>
      <c r="H8" s="93">
        <f>H9+H10</f>
        <v>22443589</v>
      </c>
    </row>
    <row r="9" spans="2:10" ht="15.75">
      <c r="B9" s="94" t="s">
        <v>15</v>
      </c>
      <c r="C9" s="106" t="s">
        <v>57</v>
      </c>
      <c r="D9" s="93">
        <v>9071061</v>
      </c>
      <c r="E9" s="93">
        <v>9877414</v>
      </c>
      <c r="F9" s="107">
        <v>10236559</v>
      </c>
      <c r="G9" s="93">
        <v>10832483</v>
      </c>
      <c r="H9" s="93">
        <v>10742142</v>
      </c>
      <c r="J9" s="4"/>
    </row>
    <row r="10" spans="2:10" ht="15.75">
      <c r="B10" s="94" t="s">
        <v>16</v>
      </c>
      <c r="C10" s="106" t="s">
        <v>58</v>
      </c>
      <c r="D10" s="93">
        <v>8533426</v>
      </c>
      <c r="E10" s="93">
        <v>9536880</v>
      </c>
      <c r="F10" s="107">
        <v>9424303</v>
      </c>
      <c r="G10" s="93">
        <v>10352469</v>
      </c>
      <c r="H10" s="93">
        <v>11701447</v>
      </c>
    </row>
    <row r="11" spans="2:10">
      <c r="H11" s="4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1:K29"/>
  <sheetViews>
    <sheetView workbookViewId="0"/>
  </sheetViews>
  <sheetFormatPr defaultColWidth="9.140625" defaultRowHeight="15"/>
  <cols>
    <col min="3" max="3" width="34.85546875" customWidth="1"/>
    <col min="4" max="4" width="16" customWidth="1"/>
    <col min="5" max="7" width="15.140625" customWidth="1"/>
    <col min="8" max="8" width="14.5703125" customWidth="1"/>
    <col min="10" max="10" width="12.140625" bestFit="1" customWidth="1"/>
    <col min="12" max="12" width="9.140625" customWidth="1"/>
  </cols>
  <sheetData>
    <row r="1" spans="2:11" ht="15.75">
      <c r="C1" s="5"/>
      <c r="D1" s="3"/>
      <c r="E1" s="3"/>
      <c r="F1" s="3"/>
      <c r="G1" s="3"/>
      <c r="H1" s="3"/>
    </row>
    <row r="2" spans="2:11" ht="15.75">
      <c r="C2" s="3"/>
      <c r="D2" s="3"/>
      <c r="E2" s="3"/>
      <c r="F2" s="3"/>
      <c r="G2" s="3"/>
      <c r="H2" s="3"/>
    </row>
    <row r="3" spans="2:11" ht="16.5" thickBot="1">
      <c r="B3" s="80"/>
      <c r="C3" s="118" t="s">
        <v>7</v>
      </c>
      <c r="D3" s="96"/>
      <c r="E3" s="96"/>
      <c r="F3" s="96"/>
      <c r="G3" s="96"/>
      <c r="H3" s="96"/>
    </row>
    <row r="4" spans="2:11" ht="24.95" customHeight="1" thickTop="1">
      <c r="B4" s="197" t="s">
        <v>171</v>
      </c>
      <c r="C4" s="197"/>
      <c r="D4" s="197"/>
      <c r="E4" s="197"/>
      <c r="F4" s="197"/>
      <c r="G4" s="197"/>
      <c r="H4" s="197"/>
    </row>
    <row r="5" spans="2:11" ht="19.5" customHeight="1">
      <c r="B5" s="81" t="s">
        <v>106</v>
      </c>
      <c r="C5" s="115" t="s">
        <v>11</v>
      </c>
      <c r="D5" s="115" t="s">
        <v>55</v>
      </c>
      <c r="E5" s="115" t="s">
        <v>13</v>
      </c>
      <c r="F5" s="115" t="s">
        <v>27</v>
      </c>
      <c r="G5" s="115" t="s">
        <v>134</v>
      </c>
      <c r="H5" s="115" t="s">
        <v>203</v>
      </c>
    </row>
    <row r="6" spans="2:11">
      <c r="B6" s="86">
        <v>1</v>
      </c>
      <c r="C6" s="119">
        <v>2</v>
      </c>
      <c r="D6" s="119">
        <v>3</v>
      </c>
      <c r="E6" s="119">
        <v>4</v>
      </c>
      <c r="F6" s="119">
        <v>5</v>
      </c>
      <c r="G6" s="119">
        <v>6</v>
      </c>
      <c r="H6" s="119">
        <v>7</v>
      </c>
    </row>
    <row r="7" spans="2:11" ht="15.75">
      <c r="B7" s="94" t="s">
        <v>14</v>
      </c>
      <c r="C7" s="116" t="s">
        <v>59</v>
      </c>
      <c r="D7" s="117">
        <v>14325634</v>
      </c>
      <c r="E7" s="117">
        <v>15220759</v>
      </c>
      <c r="F7" s="117">
        <v>15254651</v>
      </c>
      <c r="G7" s="93">
        <v>15890821</v>
      </c>
      <c r="H7" s="93">
        <v>16513007</v>
      </c>
    </row>
    <row r="8" spans="2:11" ht="15.75">
      <c r="B8" s="94" t="s">
        <v>15</v>
      </c>
      <c r="C8" s="112" t="s">
        <v>56</v>
      </c>
      <c r="D8" s="113">
        <v>17604487</v>
      </c>
      <c r="E8" s="113">
        <v>19414294</v>
      </c>
      <c r="F8" s="114">
        <v>19660862</v>
      </c>
      <c r="G8" s="93">
        <v>21184952</v>
      </c>
      <c r="H8" s="93">
        <v>22443589</v>
      </c>
    </row>
    <row r="9" spans="2:11" ht="15.75">
      <c r="B9" s="94" t="s">
        <v>16</v>
      </c>
      <c r="C9" s="112" t="s">
        <v>60</v>
      </c>
      <c r="D9" s="98">
        <f>D7/D8%</f>
        <v>81.374901750900207</v>
      </c>
      <c r="E9" s="98">
        <f>E7/E8%</f>
        <v>78.399755355512795</v>
      </c>
      <c r="F9" s="98">
        <f>F7/F8%</f>
        <v>77.588922601664166</v>
      </c>
      <c r="G9" s="91">
        <f>G7/G8%</f>
        <v>75.009945738843314</v>
      </c>
      <c r="H9" s="91">
        <f>H7/H8%</f>
        <v>73.575607715860414</v>
      </c>
      <c r="J9" s="4"/>
      <c r="K9" s="14"/>
    </row>
    <row r="10" spans="2:11" ht="15.75">
      <c r="B10" s="41"/>
      <c r="C10" s="24"/>
      <c r="D10" s="15"/>
      <c r="E10" s="22"/>
      <c r="F10" s="15"/>
      <c r="G10" s="25"/>
      <c r="H10" s="15"/>
      <c r="J10" s="4"/>
      <c r="K10" s="14"/>
    </row>
    <row r="11" spans="2:11" ht="15.75">
      <c r="B11" s="41"/>
      <c r="C11" s="24"/>
      <c r="D11" s="15"/>
      <c r="E11" s="22"/>
      <c r="F11" s="15"/>
      <c r="G11" s="25"/>
      <c r="H11" s="15"/>
      <c r="J11" s="4"/>
      <c r="K11" s="14"/>
    </row>
    <row r="12" spans="2:11" ht="15.75">
      <c r="B12" s="41"/>
      <c r="C12" s="24"/>
      <c r="D12" s="15"/>
      <c r="E12" s="22"/>
      <c r="F12" s="15"/>
      <c r="G12" s="25"/>
      <c r="H12" s="15"/>
      <c r="J12" s="4"/>
      <c r="K12" s="14"/>
    </row>
    <row r="13" spans="2:11" ht="15.75">
      <c r="B13" s="41"/>
      <c r="C13" s="24"/>
      <c r="D13" s="15"/>
      <c r="E13" s="22"/>
      <c r="F13" s="15"/>
      <c r="G13" s="25"/>
      <c r="H13" s="15"/>
      <c r="J13" s="4"/>
      <c r="K13" s="14"/>
    </row>
    <row r="14" spans="2:11" ht="22.35" customHeight="1">
      <c r="B14" s="41"/>
      <c r="C14" s="24"/>
      <c r="D14" s="15"/>
      <c r="E14" s="22"/>
      <c r="F14" s="15"/>
      <c r="G14" s="25"/>
      <c r="H14" s="15"/>
      <c r="J14" s="4"/>
      <c r="K14" s="14"/>
    </row>
    <row r="15" spans="2:11" ht="15.75">
      <c r="B15" s="41"/>
      <c r="C15" s="24"/>
      <c r="D15" s="15"/>
      <c r="E15" s="22"/>
      <c r="F15" s="15"/>
      <c r="G15" s="25"/>
      <c r="H15" s="15"/>
      <c r="J15" s="4"/>
      <c r="K15" s="14"/>
    </row>
    <row r="16" spans="2:11" ht="15.75">
      <c r="B16" s="41"/>
      <c r="C16" s="24"/>
      <c r="D16" s="15"/>
      <c r="E16" s="22"/>
      <c r="F16" s="15"/>
      <c r="G16" s="25"/>
      <c r="H16" s="15"/>
      <c r="J16" s="4"/>
      <c r="K16" s="14"/>
    </row>
    <row r="17" spans="2:11" ht="15.75" customHeight="1">
      <c r="B17" s="64"/>
      <c r="C17" s="64"/>
      <c r="D17" s="34"/>
      <c r="E17" s="35"/>
      <c r="F17" s="34"/>
      <c r="G17" s="35"/>
      <c r="H17" s="34"/>
      <c r="J17" s="4"/>
      <c r="K17" s="14"/>
    </row>
    <row r="18" spans="2:11" ht="15.75">
      <c r="B18" s="2"/>
      <c r="C18" s="64"/>
      <c r="D18" s="64"/>
      <c r="E18" s="66"/>
      <c r="F18" s="23"/>
      <c r="G18" s="66"/>
      <c r="H18" s="15"/>
      <c r="J18" s="4"/>
      <c r="K18" s="14"/>
    </row>
    <row r="19" spans="2:11" ht="15.75">
      <c r="B19" s="60"/>
      <c r="C19" s="21"/>
      <c r="D19" s="15"/>
      <c r="E19" s="22"/>
      <c r="F19" s="15"/>
      <c r="G19" s="22"/>
      <c r="H19" s="15"/>
      <c r="J19" s="4"/>
      <c r="K19" s="14"/>
    </row>
    <row r="20" spans="2:11" ht="15.75">
      <c r="B20" s="60"/>
      <c r="C20" s="21"/>
      <c r="D20" s="15"/>
      <c r="E20" s="22"/>
      <c r="F20" s="15"/>
      <c r="G20" s="22"/>
      <c r="H20" s="26"/>
      <c r="J20" s="4"/>
      <c r="K20" s="14"/>
    </row>
    <row r="21" spans="2:11" ht="15.75">
      <c r="B21" s="60"/>
      <c r="C21" s="21"/>
      <c r="D21" s="15"/>
      <c r="E21" s="22"/>
      <c r="F21" s="15"/>
      <c r="G21" s="22"/>
      <c r="H21" s="15"/>
      <c r="J21" s="4"/>
      <c r="K21" s="14"/>
    </row>
    <row r="22" spans="2:11" ht="15.75">
      <c r="B22" s="60"/>
      <c r="C22" s="21"/>
      <c r="D22" s="15"/>
      <c r="E22" s="22"/>
      <c r="F22" s="15"/>
      <c r="G22" s="22"/>
      <c r="H22" s="15"/>
      <c r="J22" s="4"/>
      <c r="K22" s="14"/>
    </row>
    <row r="23" spans="2:11" ht="15.75">
      <c r="B23" s="64"/>
      <c r="C23" s="64"/>
      <c r="D23" s="15"/>
      <c r="E23" s="22"/>
      <c r="F23" s="15"/>
      <c r="G23" s="22"/>
      <c r="H23" s="15"/>
      <c r="J23" s="4"/>
      <c r="K23" s="14"/>
    </row>
    <row r="24" spans="2:11" ht="15.75">
      <c r="B24" s="60"/>
      <c r="C24" s="21"/>
      <c r="D24" s="15"/>
      <c r="E24" s="22"/>
      <c r="F24" s="15"/>
      <c r="G24" s="22"/>
      <c r="H24" s="15"/>
      <c r="J24" s="4"/>
      <c r="K24" s="14"/>
    </row>
    <row r="25" spans="2:11" ht="15" customHeight="1">
      <c r="B25" s="64"/>
      <c r="C25" s="64"/>
      <c r="D25" s="67"/>
      <c r="E25" s="68"/>
      <c r="F25" s="67"/>
      <c r="G25" s="64"/>
      <c r="H25" s="67"/>
      <c r="J25" s="4"/>
      <c r="K25" s="14"/>
    </row>
    <row r="26" spans="2:11" ht="15.75" customHeight="1">
      <c r="B26" s="64"/>
      <c r="C26" s="64"/>
      <c r="D26" s="67"/>
      <c r="E26" s="68"/>
      <c r="F26" s="67"/>
      <c r="G26" s="64"/>
      <c r="H26" s="67"/>
      <c r="J26" s="4"/>
      <c r="K26" s="14"/>
    </row>
    <row r="27" spans="2:11">
      <c r="K27" s="14"/>
    </row>
    <row r="29" spans="2:11">
      <c r="F29" s="4"/>
      <c r="G29" s="14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BE14"/>
  <sheetViews>
    <sheetView topLeftCell="X1" workbookViewId="0"/>
  </sheetViews>
  <sheetFormatPr defaultColWidth="9.140625" defaultRowHeight="15"/>
  <cols>
    <col min="1" max="1" width="4.42578125" customWidth="1"/>
    <col min="2" max="2" width="20.7109375" customWidth="1"/>
    <col min="3" max="4" width="10.140625" bestFit="1" customWidth="1"/>
    <col min="5" max="5" width="10.140625" customWidth="1"/>
    <col min="6" max="6" width="10.42578125" customWidth="1"/>
    <col min="7" max="9" width="10.140625" bestFit="1" customWidth="1"/>
    <col min="10" max="10" width="10" customWidth="1"/>
    <col min="11" max="11" width="10.140625" bestFit="1" customWidth="1"/>
    <col min="12" max="12" width="10.140625" customWidth="1"/>
    <col min="13" max="14" width="10.140625" bestFit="1" customWidth="1"/>
    <col min="15" max="15" width="10.140625" customWidth="1"/>
    <col min="16" max="20" width="10.140625" bestFit="1" customWidth="1"/>
    <col min="21" max="21" width="9.85546875" customWidth="1"/>
    <col min="22" max="23" width="10.140625" bestFit="1" customWidth="1"/>
    <col min="24" max="24" width="11.28515625" bestFit="1" customWidth="1"/>
    <col min="25" max="25" width="11.85546875" customWidth="1"/>
    <col min="26" max="26" width="12.85546875" customWidth="1"/>
    <col min="27" max="27" width="12.42578125" customWidth="1"/>
    <col min="28" max="28" width="11.7109375" customWidth="1"/>
    <col min="29" max="29" width="12.42578125" customWidth="1"/>
    <col min="30" max="30" width="11.28515625" bestFit="1" customWidth="1"/>
    <col min="31" max="31" width="11.7109375" customWidth="1"/>
  </cols>
  <sheetData>
    <row r="2" spans="2:57" ht="15.75"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57" ht="15.7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57" ht="16.5" thickBot="1">
      <c r="C4" s="185"/>
      <c r="D4" s="3"/>
      <c r="E4" s="3"/>
      <c r="F4" s="3"/>
      <c r="G4" s="3"/>
      <c r="H4" s="3"/>
      <c r="I4" s="3"/>
      <c r="J4" s="3"/>
      <c r="K4" s="3"/>
      <c r="L4" s="3"/>
      <c r="O4" s="186"/>
      <c r="W4" s="187"/>
      <c r="AE4" s="188" t="s">
        <v>24</v>
      </c>
    </row>
    <row r="5" spans="2:57" ht="24.95" customHeight="1" thickTop="1">
      <c r="B5" s="203" t="s">
        <v>172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190"/>
      <c r="AE5" s="190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</row>
    <row r="6" spans="2:57" ht="15.75">
      <c r="B6" s="81" t="s">
        <v>61</v>
      </c>
      <c r="C6" s="122" t="s">
        <v>62</v>
      </c>
      <c r="D6" s="122" t="s">
        <v>63</v>
      </c>
      <c r="E6" s="122" t="s">
        <v>64</v>
      </c>
      <c r="F6" s="122" t="s">
        <v>65</v>
      </c>
      <c r="G6" s="122" t="s">
        <v>66</v>
      </c>
      <c r="H6" s="122" t="s">
        <v>67</v>
      </c>
      <c r="I6" s="122" t="s">
        <v>68</v>
      </c>
      <c r="J6" s="122" t="s">
        <v>69</v>
      </c>
      <c r="K6" s="122" t="s">
        <v>42</v>
      </c>
      <c r="L6" s="122" t="s">
        <v>70</v>
      </c>
      <c r="M6" s="122" t="s">
        <v>71</v>
      </c>
      <c r="N6" s="122" t="s">
        <v>72</v>
      </c>
      <c r="O6" s="122" t="s">
        <v>43</v>
      </c>
      <c r="P6" s="122" t="s">
        <v>73</v>
      </c>
      <c r="Q6" s="122" t="s">
        <v>74</v>
      </c>
      <c r="R6" s="122" t="s">
        <v>75</v>
      </c>
      <c r="S6" s="122" t="s">
        <v>44</v>
      </c>
      <c r="T6" s="122" t="s">
        <v>76</v>
      </c>
      <c r="U6" s="122" t="s">
        <v>77</v>
      </c>
      <c r="V6" s="122" t="s">
        <v>78</v>
      </c>
      <c r="W6" s="122" t="s">
        <v>45</v>
      </c>
      <c r="X6" s="122" t="s">
        <v>97</v>
      </c>
      <c r="Y6" s="122" t="s">
        <v>104</v>
      </c>
      <c r="Z6" s="123" t="s">
        <v>105</v>
      </c>
      <c r="AA6" s="123" t="s">
        <v>135</v>
      </c>
      <c r="AB6" s="123" t="s">
        <v>192</v>
      </c>
      <c r="AC6" s="123" t="s">
        <v>193</v>
      </c>
      <c r="AD6" s="123" t="s">
        <v>205</v>
      </c>
      <c r="AE6" s="123" t="s">
        <v>204</v>
      </c>
    </row>
    <row r="7" spans="2:57">
      <c r="B7" s="86">
        <v>1</v>
      </c>
      <c r="C7" s="120" t="s">
        <v>80</v>
      </c>
      <c r="D7" s="120" t="s">
        <v>48</v>
      </c>
      <c r="E7" s="120" t="s">
        <v>49</v>
      </c>
      <c r="F7" s="120" t="s">
        <v>50</v>
      </c>
      <c r="G7" s="120" t="s">
        <v>51</v>
      </c>
      <c r="H7" s="120" t="s">
        <v>81</v>
      </c>
      <c r="I7" s="120" t="s">
        <v>82</v>
      </c>
      <c r="J7" s="120" t="s">
        <v>83</v>
      </c>
      <c r="K7" s="120" t="s">
        <v>84</v>
      </c>
      <c r="L7" s="120" t="s">
        <v>85</v>
      </c>
      <c r="M7" s="120" t="s">
        <v>86</v>
      </c>
      <c r="N7" s="120" t="s">
        <v>87</v>
      </c>
      <c r="O7" s="120" t="s">
        <v>88</v>
      </c>
      <c r="P7" s="120" t="s">
        <v>89</v>
      </c>
      <c r="Q7" s="120" t="s">
        <v>90</v>
      </c>
      <c r="R7" s="120" t="s">
        <v>91</v>
      </c>
      <c r="S7" s="120" t="s">
        <v>92</v>
      </c>
      <c r="T7" s="120" t="s">
        <v>93</v>
      </c>
      <c r="U7" s="120" t="s">
        <v>94</v>
      </c>
      <c r="V7" s="120" t="s">
        <v>95</v>
      </c>
      <c r="W7" s="120" t="s">
        <v>96</v>
      </c>
      <c r="X7" s="86">
        <v>23</v>
      </c>
      <c r="Y7" s="86">
        <v>24</v>
      </c>
      <c r="Z7" s="126">
        <v>25</v>
      </c>
      <c r="AA7" s="126">
        <v>26</v>
      </c>
      <c r="AB7" s="126">
        <v>27</v>
      </c>
      <c r="AC7" s="126">
        <v>28</v>
      </c>
      <c r="AD7" s="126">
        <v>29</v>
      </c>
      <c r="AE7" s="126">
        <v>30</v>
      </c>
    </row>
    <row r="8" spans="2:57" ht="32.25" customHeight="1">
      <c r="B8" s="124" t="s">
        <v>79</v>
      </c>
      <c r="C8" s="125">
        <v>7313720</v>
      </c>
      <c r="D8" s="125">
        <v>7494205</v>
      </c>
      <c r="E8" s="125">
        <v>7582167</v>
      </c>
      <c r="F8" s="125">
        <v>7650941</v>
      </c>
      <c r="G8" s="125">
        <v>7983365</v>
      </c>
      <c r="H8" s="125">
        <v>8084501</v>
      </c>
      <c r="I8" s="125">
        <v>8120067</v>
      </c>
      <c r="J8" s="125">
        <v>8137608</v>
      </c>
      <c r="K8" s="125">
        <v>8250280</v>
      </c>
      <c r="L8" s="125">
        <v>8447595</v>
      </c>
      <c r="M8" s="125">
        <v>8588020</v>
      </c>
      <c r="N8" s="125">
        <v>8708538</v>
      </c>
      <c r="O8" s="125">
        <v>8804099</v>
      </c>
      <c r="P8" s="125">
        <v>9059081</v>
      </c>
      <c r="Q8" s="125">
        <v>9192737</v>
      </c>
      <c r="R8" s="125">
        <v>9321866</v>
      </c>
      <c r="S8" s="125">
        <v>9573449</v>
      </c>
      <c r="T8" s="125">
        <v>9482323</v>
      </c>
      <c r="U8" s="125">
        <v>9501591</v>
      </c>
      <c r="V8" s="125">
        <v>9604028</v>
      </c>
      <c r="W8" s="125">
        <v>9915320</v>
      </c>
      <c r="X8" s="125">
        <v>10186074</v>
      </c>
      <c r="Y8" s="125">
        <v>10290877</v>
      </c>
      <c r="Z8" s="131">
        <v>10345725</v>
      </c>
      <c r="AA8" s="184">
        <v>10448942</v>
      </c>
      <c r="AB8" s="184">
        <v>9876094</v>
      </c>
      <c r="AC8" s="184">
        <v>9898991</v>
      </c>
      <c r="AD8" s="184">
        <v>10093673</v>
      </c>
      <c r="AE8" s="184">
        <v>10312471</v>
      </c>
    </row>
    <row r="9" spans="2:57">
      <c r="B9" s="46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57" ht="15.75">
      <c r="B10" s="54"/>
      <c r="C10" s="70"/>
      <c r="D10" s="71"/>
      <c r="E10" s="6"/>
      <c r="F10" s="13"/>
      <c r="G10" s="71"/>
      <c r="H10" s="6"/>
      <c r="I10" s="13"/>
      <c r="J10" s="71"/>
      <c r="K10" s="6"/>
      <c r="L10" s="13"/>
      <c r="M10" s="20"/>
      <c r="N10" s="20"/>
    </row>
    <row r="11" spans="2:57" ht="15.75">
      <c r="B11" s="54"/>
      <c r="C11" s="27"/>
      <c r="D11" s="71"/>
      <c r="E11" s="6"/>
      <c r="F11" s="13"/>
      <c r="G11" s="71"/>
      <c r="H11" s="6"/>
      <c r="I11" s="13"/>
      <c r="J11" s="71"/>
      <c r="K11" s="6"/>
      <c r="L11" s="13"/>
      <c r="M11" s="20"/>
      <c r="N11" s="20"/>
    </row>
    <row r="12" spans="2:57" ht="18.75" customHeight="1">
      <c r="B12" s="65"/>
      <c r="C12" s="65"/>
      <c r="D12" s="37"/>
      <c r="E12" s="55"/>
      <c r="F12" s="56"/>
      <c r="G12" s="37"/>
      <c r="H12" s="55"/>
      <c r="I12" s="56"/>
      <c r="J12" s="37"/>
      <c r="K12" s="55"/>
      <c r="L12" s="56"/>
      <c r="M12" s="36"/>
      <c r="N12" s="36"/>
      <c r="P12" s="4"/>
    </row>
    <row r="14" spans="2:57">
      <c r="C14" s="11"/>
    </row>
  </sheetData>
  <mergeCells count="1">
    <mergeCell ref="B5:AC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X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H13"/>
  <sheetViews>
    <sheetView workbookViewId="0"/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  <col min="10" max="11" width="9.140625" customWidth="1"/>
  </cols>
  <sheetData>
    <row r="3" spans="2:8" ht="16.5" thickBot="1">
      <c r="B3" s="80"/>
      <c r="C3" s="118" t="s">
        <v>8</v>
      </c>
      <c r="D3" s="96"/>
      <c r="E3" s="96"/>
      <c r="F3" s="96"/>
      <c r="G3" s="96"/>
      <c r="H3" s="121" t="s">
        <v>24</v>
      </c>
    </row>
    <row r="4" spans="2:8" ht="24.95" customHeight="1" thickTop="1">
      <c r="B4" s="197" t="s">
        <v>173</v>
      </c>
      <c r="C4" s="197"/>
      <c r="D4" s="197"/>
      <c r="E4" s="197"/>
      <c r="F4" s="197"/>
      <c r="G4" s="197"/>
      <c r="H4" s="197"/>
    </row>
    <row r="5" spans="2:8" ht="15" customHeight="1">
      <c r="B5" s="81" t="s">
        <v>106</v>
      </c>
      <c r="C5" s="115" t="s">
        <v>11</v>
      </c>
      <c r="D5" s="115" t="s">
        <v>55</v>
      </c>
      <c r="E5" s="115" t="s">
        <v>13</v>
      </c>
      <c r="F5" s="115" t="s">
        <v>27</v>
      </c>
      <c r="G5" s="115" t="s">
        <v>134</v>
      </c>
      <c r="H5" s="115" t="s">
        <v>203</v>
      </c>
    </row>
    <row r="6" spans="2:8" ht="15.75" customHeight="1">
      <c r="B6" s="86">
        <v>1</v>
      </c>
      <c r="C6" s="119">
        <v>2</v>
      </c>
      <c r="D6" s="119">
        <v>3</v>
      </c>
      <c r="E6" s="119">
        <v>4</v>
      </c>
      <c r="F6" s="119">
        <v>5</v>
      </c>
      <c r="G6" s="119">
        <v>6</v>
      </c>
      <c r="H6" s="119">
        <v>7</v>
      </c>
    </row>
    <row r="7" spans="2:8" ht="15.75">
      <c r="B7" s="94" t="s">
        <v>14</v>
      </c>
      <c r="C7" s="116" t="s">
        <v>5</v>
      </c>
      <c r="D7" s="117">
        <f>D8+D9</f>
        <v>14325634</v>
      </c>
      <c r="E7" s="117">
        <f t="shared" ref="E7:H7" si="0">E8+E9</f>
        <v>15220759</v>
      </c>
      <c r="F7" s="117">
        <f t="shared" si="0"/>
        <v>15254651</v>
      </c>
      <c r="G7" s="117">
        <f t="shared" si="0"/>
        <v>15890821</v>
      </c>
      <c r="H7" s="117">
        <f t="shared" si="0"/>
        <v>16513007</v>
      </c>
    </row>
    <row r="8" spans="2:8" ht="15.75">
      <c r="B8" s="94" t="s">
        <v>15</v>
      </c>
      <c r="C8" s="116" t="s">
        <v>98</v>
      </c>
      <c r="D8" s="127">
        <v>6853979</v>
      </c>
      <c r="E8" s="127">
        <v>7400278</v>
      </c>
      <c r="F8" s="127">
        <v>7281540</v>
      </c>
      <c r="G8" s="127">
        <v>7613327</v>
      </c>
      <c r="H8" s="127">
        <v>8022374</v>
      </c>
    </row>
    <row r="9" spans="2:8" ht="15.75">
      <c r="B9" s="94" t="s">
        <v>16</v>
      </c>
      <c r="C9" s="90" t="s">
        <v>99</v>
      </c>
      <c r="D9" s="114">
        <v>7471655</v>
      </c>
      <c r="E9" s="114">
        <v>7820481</v>
      </c>
      <c r="F9" s="114">
        <v>7973111</v>
      </c>
      <c r="G9" s="114">
        <v>8277494</v>
      </c>
      <c r="H9" s="114">
        <v>8490633</v>
      </c>
    </row>
    <row r="10" spans="2:8" ht="15.75">
      <c r="B10" s="60"/>
      <c r="C10" s="21"/>
      <c r="D10" s="15"/>
      <c r="E10" s="22"/>
      <c r="F10" s="28"/>
      <c r="G10" s="15"/>
      <c r="H10" s="79"/>
    </row>
    <row r="11" spans="2:8" ht="15.75">
      <c r="B11" s="60"/>
      <c r="C11" s="21"/>
      <c r="D11" s="15"/>
      <c r="E11" s="22"/>
      <c r="F11" s="28"/>
      <c r="G11" s="15"/>
      <c r="H11" s="22"/>
    </row>
    <row r="12" spans="2:8" ht="15.75">
      <c r="B12" s="60"/>
      <c r="C12" s="21"/>
      <c r="D12" s="15"/>
      <c r="E12" s="22"/>
      <c r="F12" s="28"/>
      <c r="G12" s="15"/>
      <c r="H12" s="22"/>
    </row>
    <row r="13" spans="2:8" ht="15.75">
      <c r="C13" s="3"/>
      <c r="D13" s="3"/>
      <c r="E13" s="3"/>
      <c r="F13" s="3"/>
      <c r="G13" s="3"/>
      <c r="H13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S23"/>
  <sheetViews>
    <sheetView workbookViewId="0"/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19" ht="15.75">
      <c r="C2" s="3"/>
      <c r="D2" s="3"/>
      <c r="E2" s="3"/>
      <c r="F2" s="3"/>
    </row>
    <row r="3" spans="2:19" ht="16.5" thickBot="1">
      <c r="B3" s="80"/>
      <c r="C3" s="95" t="s">
        <v>9</v>
      </c>
      <c r="D3" s="96"/>
      <c r="E3" s="96"/>
      <c r="F3" s="104" t="s">
        <v>28</v>
      </c>
    </row>
    <row r="4" spans="2:19" ht="24.95" customHeight="1" thickTop="1">
      <c r="B4" s="197" t="s">
        <v>174</v>
      </c>
      <c r="C4" s="197"/>
      <c r="D4" s="197"/>
      <c r="E4" s="197"/>
      <c r="F4" s="197"/>
    </row>
    <row r="5" spans="2:19" ht="15.75">
      <c r="B5" s="81" t="s">
        <v>106</v>
      </c>
      <c r="C5" s="129" t="s">
        <v>100</v>
      </c>
      <c r="D5" s="129" t="s">
        <v>12</v>
      </c>
      <c r="E5" s="129" t="s">
        <v>10</v>
      </c>
      <c r="F5" s="129" t="s">
        <v>2</v>
      </c>
    </row>
    <row r="6" spans="2:19" ht="15.75">
      <c r="B6" s="86">
        <v>1</v>
      </c>
      <c r="C6" s="159" t="s">
        <v>80</v>
      </c>
      <c r="D6" s="159">
        <v>3</v>
      </c>
      <c r="E6" s="159">
        <v>4</v>
      </c>
      <c r="F6" s="159">
        <v>5</v>
      </c>
      <c r="O6" s="52"/>
      <c r="P6" s="72"/>
      <c r="Q6" s="72"/>
      <c r="R6" s="72"/>
      <c r="S6" s="72"/>
    </row>
    <row r="7" spans="2:19" ht="15.75">
      <c r="B7" s="94" t="s">
        <v>14</v>
      </c>
      <c r="C7" s="156" t="s">
        <v>43</v>
      </c>
      <c r="D7" s="128">
        <v>11.1</v>
      </c>
      <c r="E7" s="128">
        <v>6.8</v>
      </c>
      <c r="F7" s="128">
        <v>9</v>
      </c>
      <c r="O7" s="69"/>
      <c r="P7" s="74"/>
      <c r="Q7" s="75"/>
      <c r="R7" s="75"/>
      <c r="S7" s="75"/>
    </row>
    <row r="8" spans="2:19" ht="15.75">
      <c r="B8" s="130" t="s">
        <v>15</v>
      </c>
      <c r="C8" s="156" t="s">
        <v>73</v>
      </c>
      <c r="D8" s="128">
        <v>10.6</v>
      </c>
      <c r="E8" s="128">
        <v>6.8</v>
      </c>
      <c r="F8" s="128">
        <v>8.8000000000000007</v>
      </c>
      <c r="O8" s="60"/>
      <c r="P8" s="77"/>
      <c r="Q8" s="76"/>
      <c r="R8" s="76"/>
      <c r="S8" s="76"/>
    </row>
    <row r="9" spans="2:19" ht="18" customHeight="1">
      <c r="B9" s="130" t="s">
        <v>16</v>
      </c>
      <c r="C9" s="156" t="s">
        <v>74</v>
      </c>
      <c r="D9" s="128">
        <v>10.1</v>
      </c>
      <c r="E9" s="128">
        <v>6.4</v>
      </c>
      <c r="F9" s="128">
        <v>8.3000000000000007</v>
      </c>
      <c r="H9" s="4"/>
      <c r="O9" s="73"/>
      <c r="P9" s="77"/>
      <c r="Q9" s="76"/>
      <c r="R9" s="76"/>
      <c r="S9" s="76"/>
    </row>
    <row r="10" spans="2:19" ht="18" customHeight="1">
      <c r="B10" s="130" t="s">
        <v>17</v>
      </c>
      <c r="C10" s="156" t="s">
        <v>75</v>
      </c>
      <c r="D10" s="128">
        <v>10</v>
      </c>
      <c r="E10" s="128">
        <v>6.3</v>
      </c>
      <c r="F10" s="128">
        <v>8.1999999999999993</v>
      </c>
      <c r="H10" s="4"/>
      <c r="O10" s="41"/>
      <c r="P10" s="77"/>
      <c r="Q10" s="76"/>
      <c r="R10" s="76"/>
      <c r="S10" s="76"/>
    </row>
    <row r="11" spans="2:19" ht="18.75" customHeight="1">
      <c r="B11" s="130" t="s">
        <v>18</v>
      </c>
      <c r="C11" s="156" t="s">
        <v>44</v>
      </c>
      <c r="D11" s="128">
        <v>9.8000000000000007</v>
      </c>
      <c r="E11" s="128">
        <v>6.5</v>
      </c>
      <c r="F11" s="128">
        <v>8.1999999999999993</v>
      </c>
      <c r="H11" s="4"/>
      <c r="O11" s="41"/>
      <c r="P11" s="77"/>
      <c r="Q11" s="76"/>
      <c r="R11" s="76"/>
      <c r="S11" s="76"/>
    </row>
    <row r="12" spans="2:19" ht="16.5" customHeight="1">
      <c r="B12" s="130" t="s">
        <v>19</v>
      </c>
      <c r="C12" s="156" t="s">
        <v>107</v>
      </c>
      <c r="D12" s="128">
        <v>8.3000000000000007</v>
      </c>
      <c r="E12" s="128">
        <v>5.6</v>
      </c>
      <c r="F12" s="128">
        <v>7</v>
      </c>
      <c r="H12" s="4"/>
      <c r="O12" s="41"/>
      <c r="P12" s="77"/>
      <c r="Q12" s="76"/>
      <c r="R12" s="76"/>
      <c r="S12" s="76"/>
    </row>
    <row r="13" spans="2:19" ht="15.75" customHeight="1">
      <c r="B13" s="130" t="s">
        <v>20</v>
      </c>
      <c r="C13" s="156" t="s">
        <v>108</v>
      </c>
      <c r="D13" s="128">
        <v>8.1999999999999993</v>
      </c>
      <c r="E13" s="128">
        <v>6</v>
      </c>
      <c r="F13" s="128">
        <v>7.1</v>
      </c>
      <c r="H13" s="4"/>
      <c r="L13" s="78"/>
      <c r="O13" s="41"/>
      <c r="P13" s="77"/>
      <c r="Q13" s="76"/>
      <c r="R13" s="76"/>
      <c r="S13" s="76"/>
    </row>
    <row r="14" spans="2:19" ht="14.25" customHeight="1">
      <c r="B14" s="94" t="s">
        <v>21</v>
      </c>
      <c r="C14" s="156" t="s">
        <v>109</v>
      </c>
      <c r="D14" s="128">
        <v>7.8</v>
      </c>
      <c r="E14" s="128">
        <v>6.2</v>
      </c>
      <c r="F14" s="128">
        <v>7</v>
      </c>
      <c r="H14" s="4"/>
      <c r="O14" s="41"/>
      <c r="P14" s="77"/>
      <c r="Q14" s="76"/>
      <c r="R14" s="76"/>
      <c r="S14" s="76"/>
    </row>
    <row r="15" spans="2:19" ht="15.75">
      <c r="B15" s="130" t="s">
        <v>22</v>
      </c>
      <c r="C15" s="156" t="s">
        <v>45</v>
      </c>
      <c r="D15" s="128">
        <v>6.8</v>
      </c>
      <c r="E15" s="128">
        <v>6</v>
      </c>
      <c r="F15" s="128">
        <v>6.4</v>
      </c>
      <c r="O15" s="28"/>
      <c r="P15" s="77"/>
      <c r="Q15" s="76"/>
      <c r="R15" s="76"/>
      <c r="S15" s="76"/>
    </row>
    <row r="16" spans="2:19" ht="15.75">
      <c r="B16" s="130" t="s">
        <v>23</v>
      </c>
      <c r="C16" s="156" t="s">
        <v>97</v>
      </c>
      <c r="D16" s="128">
        <v>6.5</v>
      </c>
      <c r="E16" s="128">
        <v>6.2</v>
      </c>
      <c r="F16" s="128">
        <v>6.3</v>
      </c>
      <c r="O16" s="41"/>
      <c r="P16" s="77"/>
      <c r="Q16" s="76"/>
      <c r="R16" s="76"/>
      <c r="S16" s="76"/>
    </row>
    <row r="17" spans="2:19" ht="15.75">
      <c r="B17" s="130" t="s">
        <v>102</v>
      </c>
      <c r="C17" s="157" t="s">
        <v>104</v>
      </c>
      <c r="D17" s="128">
        <v>5.9</v>
      </c>
      <c r="E17" s="128">
        <v>6.2</v>
      </c>
      <c r="F17" s="128">
        <v>6</v>
      </c>
      <c r="O17" s="41"/>
      <c r="P17" s="77"/>
      <c r="Q17" s="76"/>
      <c r="R17" s="76"/>
      <c r="S17" s="76"/>
    </row>
    <row r="18" spans="2:19" ht="15.75">
      <c r="B18" s="130" t="s">
        <v>103</v>
      </c>
      <c r="C18" s="158" t="s">
        <v>105</v>
      </c>
      <c r="D18" s="128">
        <v>5.9</v>
      </c>
      <c r="E18" s="128">
        <v>6</v>
      </c>
      <c r="F18" s="128">
        <v>5.9</v>
      </c>
    </row>
    <row r="19" spans="2:19" ht="15.75">
      <c r="B19" s="130" t="s">
        <v>136</v>
      </c>
      <c r="C19" s="158" t="s">
        <v>135</v>
      </c>
      <c r="D19" s="175">
        <v>7.03</v>
      </c>
      <c r="E19" s="175">
        <v>5.7677800000000001</v>
      </c>
      <c r="F19" s="175">
        <v>6.4260000000000002</v>
      </c>
    </row>
    <row r="20" spans="2:19" ht="15.75">
      <c r="B20" s="130" t="s">
        <v>190</v>
      </c>
      <c r="C20" s="158" t="s">
        <v>192</v>
      </c>
      <c r="D20" s="175">
        <v>6.8</v>
      </c>
      <c r="E20" s="175">
        <v>5.3</v>
      </c>
      <c r="F20" s="175">
        <v>6.1</v>
      </c>
    </row>
    <row r="21" spans="2:19" ht="15.75">
      <c r="B21" s="130" t="s">
        <v>194</v>
      </c>
      <c r="C21" s="158" t="s">
        <v>193</v>
      </c>
      <c r="D21" s="175">
        <v>6.5</v>
      </c>
      <c r="E21" s="175">
        <v>5.0999999999999996</v>
      </c>
      <c r="F21" s="175">
        <v>5.8</v>
      </c>
    </row>
    <row r="22" spans="2:19" ht="15.75">
      <c r="B22" s="130" t="s">
        <v>206</v>
      </c>
      <c r="C22" s="158" t="s">
        <v>205</v>
      </c>
      <c r="D22" s="175">
        <v>5.8</v>
      </c>
      <c r="E22" s="175">
        <v>5</v>
      </c>
      <c r="F22" s="175">
        <v>5.4</v>
      </c>
    </row>
    <row r="23" spans="2:19" ht="15.75">
      <c r="B23" s="130" t="s">
        <v>207</v>
      </c>
      <c r="C23" s="158" t="s">
        <v>204</v>
      </c>
      <c r="D23" s="175">
        <v>5</v>
      </c>
      <c r="E23" s="175">
        <v>4.5999999999999996</v>
      </c>
      <c r="F23" s="175">
        <v>4.8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6581-DAB0-4D7B-8E0D-BB2E94A1D38B}">
  <dimension ref="B1:I9"/>
  <sheetViews>
    <sheetView workbookViewId="0"/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  <col min="8" max="8" width="12.85546875" customWidth="1"/>
  </cols>
  <sheetData>
    <row r="1" spans="2:9">
      <c r="B1" s="132"/>
      <c r="C1" s="132"/>
      <c r="D1" s="132"/>
      <c r="E1" s="132"/>
      <c r="F1" s="132"/>
    </row>
    <row r="2" spans="2:9">
      <c r="I2" s="140"/>
    </row>
    <row r="3" spans="2:9" ht="15.75" thickBot="1">
      <c r="B3" s="80"/>
      <c r="C3" s="80"/>
      <c r="D3" s="80"/>
      <c r="E3" s="80"/>
      <c r="F3" s="204" t="s">
        <v>221</v>
      </c>
      <c r="G3" s="204"/>
      <c r="H3" s="139"/>
    </row>
    <row r="4" spans="2:9" ht="24.95" customHeight="1" thickTop="1">
      <c r="B4" s="197" t="s">
        <v>175</v>
      </c>
      <c r="C4" s="197"/>
      <c r="D4" s="197"/>
      <c r="E4" s="197"/>
      <c r="F4" s="197"/>
      <c r="G4" s="197"/>
      <c r="H4" s="197"/>
    </row>
    <row r="5" spans="2:9" ht="15.75">
      <c r="B5" s="81" t="s">
        <v>106</v>
      </c>
      <c r="C5" s="82" t="s">
        <v>11</v>
      </c>
      <c r="D5" s="82" t="s">
        <v>55</v>
      </c>
      <c r="E5" s="82" t="s">
        <v>13</v>
      </c>
      <c r="F5" s="82" t="s">
        <v>27</v>
      </c>
      <c r="G5" s="82" t="s">
        <v>134</v>
      </c>
      <c r="H5" s="82" t="s">
        <v>203</v>
      </c>
    </row>
    <row r="6" spans="2:9">
      <c r="B6" s="86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  <c r="H6" s="87"/>
    </row>
    <row r="7" spans="2:9" ht="15.75">
      <c r="B7" s="94" t="s">
        <v>14</v>
      </c>
      <c r="C7" s="90" t="s">
        <v>110</v>
      </c>
      <c r="D7" s="93">
        <v>272869</v>
      </c>
      <c r="E7" s="93">
        <v>294316</v>
      </c>
      <c r="F7" s="107">
        <v>311574</v>
      </c>
      <c r="G7" s="93">
        <v>333840</v>
      </c>
      <c r="H7" s="93">
        <v>353121</v>
      </c>
    </row>
    <row r="8" spans="2:9" ht="15.75">
      <c r="B8" s="94" t="s">
        <v>15</v>
      </c>
      <c r="C8" s="106" t="s">
        <v>111</v>
      </c>
      <c r="D8" s="93">
        <v>456920</v>
      </c>
      <c r="E8" s="93">
        <v>508301</v>
      </c>
      <c r="F8" s="107">
        <v>540890</v>
      </c>
      <c r="G8" s="93">
        <v>563365</v>
      </c>
      <c r="H8" s="93">
        <v>605622</v>
      </c>
    </row>
    <row r="9" spans="2:9" ht="15.75">
      <c r="B9" s="94" t="s">
        <v>16</v>
      </c>
      <c r="C9" s="106" t="s">
        <v>3</v>
      </c>
      <c r="D9" s="93">
        <v>580353</v>
      </c>
      <c r="E9" s="93">
        <v>631298</v>
      </c>
      <c r="F9" s="107">
        <v>658055</v>
      </c>
      <c r="G9" s="93">
        <v>693478</v>
      </c>
      <c r="H9" s="93">
        <v>728910</v>
      </c>
    </row>
  </sheetData>
  <mergeCells count="2">
    <mergeCell ref="F3:G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AA4-39B1-4C4E-BBF7-9D5042266D04}">
  <dimension ref="A1:E13"/>
  <sheetViews>
    <sheetView workbookViewId="0">
      <selection activeCell="G22" sqref="G22"/>
    </sheetView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40"/>
    </row>
    <row r="3" spans="1:5" ht="16.5" thickBot="1">
      <c r="B3" s="80"/>
      <c r="C3" s="80"/>
      <c r="D3" s="80"/>
      <c r="E3" s="121" t="s">
        <v>24</v>
      </c>
    </row>
    <row r="4" spans="1:5" ht="24.95" customHeight="1" thickTop="1">
      <c r="B4" s="197" t="s">
        <v>176</v>
      </c>
      <c r="C4" s="197"/>
      <c r="D4" s="197"/>
      <c r="E4" s="197"/>
    </row>
    <row r="5" spans="1:5" ht="15.75">
      <c r="B5" s="81" t="s">
        <v>106</v>
      </c>
      <c r="C5" s="81" t="s">
        <v>118</v>
      </c>
      <c r="D5" s="105" t="s">
        <v>134</v>
      </c>
      <c r="E5" s="105" t="s">
        <v>203</v>
      </c>
    </row>
    <row r="6" spans="1:5">
      <c r="B6" s="86">
        <v>1</v>
      </c>
      <c r="C6" s="86">
        <v>2</v>
      </c>
      <c r="D6" s="109" t="s">
        <v>48</v>
      </c>
      <c r="E6" s="109" t="s">
        <v>49</v>
      </c>
    </row>
    <row r="7" spans="1:5" ht="15.75">
      <c r="B7" s="94" t="s">
        <v>14</v>
      </c>
      <c r="C7" s="90" t="s">
        <v>115</v>
      </c>
      <c r="D7" s="133">
        <v>63514</v>
      </c>
      <c r="E7" s="133">
        <v>42220</v>
      </c>
    </row>
    <row r="8" spans="1:5" ht="15.75">
      <c r="B8" s="130" t="s">
        <v>15</v>
      </c>
      <c r="C8" s="90" t="s">
        <v>116</v>
      </c>
      <c r="D8" s="133">
        <v>11455</v>
      </c>
      <c r="E8" s="133">
        <v>9239</v>
      </c>
    </row>
    <row r="9" spans="1:5" ht="15.75">
      <c r="B9" s="94" t="s">
        <v>16</v>
      </c>
      <c r="C9" s="90" t="s">
        <v>112</v>
      </c>
      <c r="D9" s="133">
        <v>164623</v>
      </c>
      <c r="E9" s="133">
        <v>177443</v>
      </c>
    </row>
    <row r="10" spans="1:5" ht="15.75">
      <c r="B10" s="94" t="s">
        <v>17</v>
      </c>
      <c r="C10" s="90" t="s">
        <v>117</v>
      </c>
      <c r="D10" s="133">
        <v>10231</v>
      </c>
      <c r="E10" s="133">
        <v>7194</v>
      </c>
    </row>
    <row r="11" spans="1:5" ht="15.75">
      <c r="B11" s="94" t="s">
        <v>18</v>
      </c>
      <c r="C11" s="90" t="s">
        <v>114</v>
      </c>
      <c r="D11" s="107">
        <v>143867</v>
      </c>
      <c r="E11" s="107">
        <v>176967</v>
      </c>
    </row>
    <row r="12" spans="1:5" ht="15.75">
      <c r="B12" s="94" t="s">
        <v>19</v>
      </c>
      <c r="C12" s="90" t="s">
        <v>113</v>
      </c>
      <c r="D12" s="107">
        <v>164313</v>
      </c>
      <c r="E12" s="107">
        <v>189130</v>
      </c>
    </row>
    <row r="13" spans="1:5" ht="15.75">
      <c r="B13" s="205" t="s">
        <v>2</v>
      </c>
      <c r="C13" s="205"/>
      <c r="D13" s="136">
        <f>SUM(D7:D12)</f>
        <v>558003</v>
      </c>
      <c r="E13" s="136">
        <f>SUM(E7:E12)</f>
        <v>602193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515D-693A-4B25-8DF2-2928E3FFD7D8}">
  <dimension ref="B3:H8"/>
  <sheetViews>
    <sheetView workbookViewId="0"/>
  </sheetViews>
  <sheetFormatPr defaultRowHeight="15"/>
  <cols>
    <col min="2" max="2" width="6.7109375" customWidth="1"/>
    <col min="3" max="3" width="24.42578125" customWidth="1"/>
    <col min="4" max="7" width="15.7109375" customWidth="1"/>
    <col min="8" max="8" width="12.42578125" customWidth="1"/>
  </cols>
  <sheetData>
    <row r="3" spans="2:8" ht="15.75" thickBot="1">
      <c r="B3" s="80"/>
      <c r="C3" s="80"/>
      <c r="D3" s="80"/>
      <c r="E3" s="80"/>
      <c r="F3" s="80"/>
      <c r="G3" s="134" t="s">
        <v>119</v>
      </c>
      <c r="H3" s="139"/>
    </row>
    <row r="4" spans="2:8" ht="24.95" customHeight="1" thickTop="1">
      <c r="B4" s="197" t="s">
        <v>177</v>
      </c>
      <c r="C4" s="197"/>
      <c r="D4" s="197"/>
      <c r="E4" s="197"/>
      <c r="F4" s="197"/>
      <c r="G4" s="197"/>
      <c r="H4" s="197"/>
    </row>
    <row r="5" spans="2:8" ht="15.75">
      <c r="B5" s="81" t="s">
        <v>106</v>
      </c>
      <c r="C5" s="82" t="s">
        <v>11</v>
      </c>
      <c r="D5" s="82" t="s">
        <v>55</v>
      </c>
      <c r="E5" s="82" t="s">
        <v>13</v>
      </c>
      <c r="F5" s="82" t="s">
        <v>27</v>
      </c>
      <c r="G5" s="82" t="s">
        <v>134</v>
      </c>
      <c r="H5" s="82" t="s">
        <v>203</v>
      </c>
    </row>
    <row r="6" spans="2:8">
      <c r="B6" s="86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  <c r="H6" s="87">
        <v>7</v>
      </c>
    </row>
    <row r="7" spans="2:8" ht="15.75">
      <c r="B7" s="94" t="s">
        <v>14</v>
      </c>
      <c r="C7" s="90" t="s">
        <v>120</v>
      </c>
      <c r="D7" s="135">
        <v>0.72</v>
      </c>
      <c r="E7" s="135">
        <v>0.86</v>
      </c>
      <c r="F7" s="135">
        <v>1.41</v>
      </c>
      <c r="G7" s="135">
        <v>1.27</v>
      </c>
      <c r="H7" s="135">
        <v>1.23</v>
      </c>
    </row>
    <row r="8" spans="2:8" ht="19.5" customHeight="1">
      <c r="B8" s="94" t="s">
        <v>15</v>
      </c>
      <c r="C8" s="106" t="s">
        <v>121</v>
      </c>
      <c r="D8" s="135">
        <v>0.95</v>
      </c>
      <c r="E8" s="135">
        <v>0.87</v>
      </c>
      <c r="F8" s="135">
        <v>1.21</v>
      </c>
      <c r="G8" s="135">
        <v>1.45</v>
      </c>
      <c r="H8" s="135">
        <v>1.41</v>
      </c>
    </row>
  </sheetData>
  <mergeCells count="1">
    <mergeCell ref="B4:H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062F-B09B-4415-9DE7-6AE8559BDF93}">
  <dimension ref="B3:H12"/>
  <sheetViews>
    <sheetView workbookViewId="0">
      <selection activeCell="G7" sqref="G7"/>
    </sheetView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8" ht="16.5" thickBot="1">
      <c r="B3" s="80"/>
      <c r="C3" s="80"/>
      <c r="D3" s="80"/>
      <c r="E3" s="121" t="s">
        <v>24</v>
      </c>
    </row>
    <row r="4" spans="2:8" ht="24.95" customHeight="1" thickTop="1">
      <c r="B4" s="197" t="s">
        <v>178</v>
      </c>
      <c r="C4" s="197"/>
      <c r="D4" s="197"/>
      <c r="E4" s="197"/>
    </row>
    <row r="5" spans="2:8" ht="15.75">
      <c r="B5" s="81" t="s">
        <v>106</v>
      </c>
      <c r="C5" s="81" t="s">
        <v>122</v>
      </c>
      <c r="D5" s="105" t="s">
        <v>134</v>
      </c>
      <c r="E5" s="105" t="s">
        <v>203</v>
      </c>
    </row>
    <row r="6" spans="2:8">
      <c r="B6" s="86">
        <v>1</v>
      </c>
      <c r="C6" s="86">
        <v>2</v>
      </c>
      <c r="D6" s="109" t="s">
        <v>48</v>
      </c>
      <c r="E6" s="109" t="s">
        <v>49</v>
      </c>
    </row>
    <row r="7" spans="2:8" ht="15.75">
      <c r="B7" s="94" t="s">
        <v>14</v>
      </c>
      <c r="C7" s="90" t="s">
        <v>123</v>
      </c>
      <c r="D7" s="133">
        <v>150550</v>
      </c>
      <c r="E7" s="133">
        <v>180347</v>
      </c>
      <c r="H7" s="137"/>
    </row>
    <row r="8" spans="2:8" ht="15.75">
      <c r="B8" s="130" t="s">
        <v>15</v>
      </c>
      <c r="C8" s="90" t="s">
        <v>124</v>
      </c>
      <c r="D8" s="133">
        <v>99554</v>
      </c>
      <c r="E8" s="133">
        <v>119864</v>
      </c>
      <c r="H8" s="137"/>
    </row>
    <row r="9" spans="2:8" ht="15.75">
      <c r="B9" s="94" t="s">
        <v>16</v>
      </c>
      <c r="C9" s="90" t="s">
        <v>125</v>
      </c>
      <c r="D9" s="133">
        <v>44647</v>
      </c>
      <c r="E9" s="133">
        <v>46529</v>
      </c>
      <c r="G9" s="137"/>
      <c r="H9" s="137"/>
    </row>
    <row r="10" spans="2:8" ht="15.75">
      <c r="B10" s="94" t="s">
        <v>17</v>
      </c>
      <c r="C10" s="90" t="s">
        <v>126</v>
      </c>
      <c r="D10" s="133">
        <v>1555</v>
      </c>
      <c r="E10" s="133">
        <v>595</v>
      </c>
      <c r="G10" s="137"/>
      <c r="H10" s="137"/>
    </row>
    <row r="11" spans="2:8" ht="15.75">
      <c r="B11" s="94" t="s">
        <v>18</v>
      </c>
      <c r="C11" s="90" t="s">
        <v>113</v>
      </c>
      <c r="D11" s="133">
        <v>22</v>
      </c>
      <c r="E11" s="133">
        <v>52</v>
      </c>
      <c r="G11" s="137"/>
      <c r="H11" s="137"/>
    </row>
    <row r="12" spans="2:8" ht="15.75">
      <c r="B12" s="205" t="s">
        <v>2</v>
      </c>
      <c r="C12" s="205"/>
      <c r="D12" s="136">
        <f>SUM(D7:D11)</f>
        <v>296328</v>
      </c>
      <c r="E12" s="136">
        <f>SUM(E7:E11)</f>
        <v>347387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ADC6-DE7C-4056-988E-2433AAB63946}">
  <dimension ref="B3:J11"/>
  <sheetViews>
    <sheetView tabSelected="1" workbookViewId="0">
      <selection activeCell="G7" sqref="G7"/>
    </sheetView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39"/>
      <c r="C3" s="139"/>
      <c r="D3" s="139"/>
      <c r="E3" s="121"/>
    </row>
    <row r="4" spans="2:10" ht="24.95" customHeight="1" thickTop="1">
      <c r="B4" s="197" t="s">
        <v>179</v>
      </c>
      <c r="C4" s="197"/>
      <c r="D4" s="197"/>
      <c r="E4" s="197"/>
    </row>
    <row r="5" spans="2:10" ht="48" customHeight="1">
      <c r="B5" s="81" t="s">
        <v>106</v>
      </c>
      <c r="C5" s="81" t="s">
        <v>122</v>
      </c>
      <c r="D5" s="138" t="s">
        <v>127</v>
      </c>
      <c r="E5" s="138" t="s">
        <v>195</v>
      </c>
    </row>
    <row r="6" spans="2:10">
      <c r="B6" s="86">
        <v>1</v>
      </c>
      <c r="C6" s="86">
        <v>2</v>
      </c>
      <c r="D6" s="109" t="s">
        <v>48</v>
      </c>
      <c r="E6" s="109" t="s">
        <v>49</v>
      </c>
    </row>
    <row r="7" spans="2:10" ht="15.75">
      <c r="B7" s="94" t="s">
        <v>14</v>
      </c>
      <c r="C7" s="90" t="s">
        <v>123</v>
      </c>
      <c r="D7" s="133">
        <v>30</v>
      </c>
      <c r="E7" s="133">
        <v>352</v>
      </c>
    </row>
    <row r="8" spans="2:10" ht="15.75">
      <c r="B8" s="130" t="s">
        <v>15</v>
      </c>
      <c r="C8" s="90" t="s">
        <v>124</v>
      </c>
      <c r="D8" s="133">
        <v>32</v>
      </c>
      <c r="E8" s="133">
        <v>650</v>
      </c>
      <c r="H8" s="137"/>
      <c r="I8" s="137"/>
      <c r="J8" s="137"/>
    </row>
    <row r="9" spans="2:10" ht="15.75">
      <c r="B9" s="130" t="s">
        <v>16</v>
      </c>
      <c r="C9" s="90" t="s">
        <v>125</v>
      </c>
      <c r="D9" s="133">
        <v>1</v>
      </c>
      <c r="E9" s="133">
        <v>103</v>
      </c>
      <c r="H9" s="137"/>
      <c r="I9" s="137"/>
      <c r="J9" s="137"/>
    </row>
    <row r="10" spans="2:10" ht="15.75">
      <c r="B10" s="94" t="s">
        <v>17</v>
      </c>
      <c r="C10" s="90" t="s">
        <v>126</v>
      </c>
      <c r="D10" s="133">
        <v>2</v>
      </c>
      <c r="E10" s="133">
        <v>468</v>
      </c>
      <c r="H10" s="141"/>
      <c r="I10" s="141"/>
      <c r="J10" s="141"/>
    </row>
    <row r="11" spans="2:10" ht="15.75">
      <c r="B11" s="205" t="s">
        <v>2</v>
      </c>
      <c r="C11" s="205"/>
      <c r="D11" s="136">
        <f>SUM(D7:D10)</f>
        <v>65</v>
      </c>
      <c r="E11" s="136">
        <f>SUM(E7:E10)</f>
        <v>1573</v>
      </c>
    </row>
  </sheetData>
  <mergeCells count="2">
    <mergeCell ref="B4:E4"/>
    <mergeCell ref="B11:C11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FF3B-2FA3-4960-8714-ECDBF61BA857}">
  <dimension ref="B2:G229"/>
  <sheetViews>
    <sheetView workbookViewId="0"/>
  </sheetViews>
  <sheetFormatPr defaultRowHeight="15"/>
  <cols>
    <col min="2" max="2" width="12.85546875" customWidth="1"/>
    <col min="3" max="3" width="10.42578125" style="195" customWidth="1"/>
    <col min="4" max="4" width="17" customWidth="1"/>
    <col min="5" max="5" width="18.5703125" customWidth="1"/>
    <col min="6" max="6" width="18.42578125" customWidth="1"/>
    <col min="7" max="7" width="16.42578125" customWidth="1"/>
  </cols>
  <sheetData>
    <row r="2" spans="2:7" ht="16.5" thickBot="1">
      <c r="B2" s="147"/>
      <c r="C2" s="192"/>
      <c r="D2" s="148"/>
      <c r="E2" s="148"/>
      <c r="F2" s="148"/>
      <c r="G2" s="164" t="s">
        <v>143</v>
      </c>
    </row>
    <row r="3" spans="2:7" ht="24.95" customHeight="1" thickTop="1">
      <c r="B3" s="142" t="s">
        <v>128</v>
      </c>
      <c r="C3" s="193"/>
      <c r="D3" s="142"/>
      <c r="E3" s="142"/>
      <c r="F3" s="142"/>
      <c r="G3" s="143"/>
    </row>
    <row r="4" spans="2:7" ht="31.5">
      <c r="B4" s="144" t="s">
        <v>61</v>
      </c>
      <c r="C4" s="194" t="s">
        <v>129</v>
      </c>
      <c r="D4" s="145" t="s">
        <v>130</v>
      </c>
      <c r="E4" s="145" t="s">
        <v>131</v>
      </c>
      <c r="F4" s="145" t="s">
        <v>132</v>
      </c>
      <c r="G4" s="146" t="s">
        <v>133</v>
      </c>
    </row>
    <row r="5" spans="2:7">
      <c r="B5" s="149">
        <v>38321</v>
      </c>
      <c r="C5" s="151"/>
      <c r="D5" s="151">
        <v>2</v>
      </c>
      <c r="E5" s="151">
        <v>1.93</v>
      </c>
      <c r="F5" s="152">
        <v>0.45404582026780133</v>
      </c>
      <c r="G5" s="153"/>
    </row>
    <row r="6" spans="2:7">
      <c r="B6" s="149">
        <v>38352</v>
      </c>
      <c r="C6" s="151"/>
      <c r="D6" s="151">
        <v>2</v>
      </c>
      <c r="E6" s="151">
        <v>2.16</v>
      </c>
      <c r="F6" s="152">
        <v>0.54044189155161482</v>
      </c>
      <c r="G6" s="153"/>
    </row>
    <row r="7" spans="2:7">
      <c r="B7" s="149">
        <v>38383</v>
      </c>
      <c r="C7" s="151"/>
      <c r="D7" s="151">
        <v>2</v>
      </c>
      <c r="E7" s="151">
        <v>2.2799999999999998</v>
      </c>
      <c r="F7" s="152">
        <v>0.56888550796268911</v>
      </c>
      <c r="G7" s="150"/>
    </row>
    <row r="8" spans="2:7">
      <c r="B8" s="149">
        <v>38411</v>
      </c>
      <c r="C8" s="151"/>
      <c r="D8" s="151">
        <v>2</v>
      </c>
      <c r="E8" s="151">
        <v>2.5</v>
      </c>
      <c r="F8" s="152">
        <v>0.55013710537466876</v>
      </c>
      <c r="G8" s="150"/>
    </row>
    <row r="9" spans="2:7">
      <c r="B9" s="149">
        <v>38442</v>
      </c>
      <c r="C9" s="151"/>
      <c r="D9" s="151">
        <v>2</v>
      </c>
      <c r="E9" s="151">
        <v>2.63</v>
      </c>
      <c r="F9" s="152">
        <v>0.66567707212523164</v>
      </c>
      <c r="G9" s="150"/>
    </row>
    <row r="10" spans="2:7">
      <c r="B10" s="149">
        <v>38472</v>
      </c>
      <c r="C10" s="151"/>
      <c r="D10" s="151">
        <v>2</v>
      </c>
      <c r="E10" s="151">
        <v>2.79</v>
      </c>
      <c r="F10" s="152">
        <v>0.62042779727628816</v>
      </c>
      <c r="G10" s="150"/>
    </row>
    <row r="11" spans="2:7">
      <c r="B11" s="149">
        <v>38503</v>
      </c>
      <c r="C11" s="151"/>
      <c r="D11" s="151">
        <v>2</v>
      </c>
      <c r="E11" s="151">
        <v>3</v>
      </c>
      <c r="F11" s="152">
        <v>0.61248071691358486</v>
      </c>
      <c r="G11" s="150"/>
    </row>
    <row r="12" spans="2:7">
      <c r="B12" s="149">
        <v>38533</v>
      </c>
      <c r="C12" s="151"/>
      <c r="D12" s="151">
        <v>2</v>
      </c>
      <c r="E12" s="151">
        <v>3.04</v>
      </c>
      <c r="F12" s="152">
        <v>0.61789527699774793</v>
      </c>
      <c r="G12" s="150"/>
    </row>
    <row r="13" spans="2:7">
      <c r="B13" s="149">
        <v>38564</v>
      </c>
      <c r="C13" s="151"/>
      <c r="D13" s="151">
        <v>2</v>
      </c>
      <c r="E13" s="151">
        <v>3.26</v>
      </c>
      <c r="F13" s="152">
        <v>0.63377203387207059</v>
      </c>
      <c r="G13" s="150"/>
    </row>
    <row r="14" spans="2:7">
      <c r="B14" s="149">
        <v>38595</v>
      </c>
      <c r="C14" s="151"/>
      <c r="D14" s="151">
        <v>2</v>
      </c>
      <c r="E14" s="151">
        <v>3.5</v>
      </c>
      <c r="F14" s="152">
        <v>0.63607312989256992</v>
      </c>
      <c r="G14" s="150"/>
    </row>
    <row r="15" spans="2:7">
      <c r="B15" s="149">
        <v>38625</v>
      </c>
      <c r="C15" s="151"/>
      <c r="D15" s="151">
        <v>2</v>
      </c>
      <c r="E15" s="151">
        <v>3.62</v>
      </c>
      <c r="F15" s="152">
        <v>0.62538067548260623</v>
      </c>
      <c r="G15" s="150"/>
    </row>
    <row r="16" spans="2:7">
      <c r="B16" s="149">
        <v>38656</v>
      </c>
      <c r="C16" s="151"/>
      <c r="D16" s="151">
        <v>2</v>
      </c>
      <c r="E16" s="151">
        <v>3.78</v>
      </c>
      <c r="F16" s="152">
        <v>0.63025273331708243</v>
      </c>
      <c r="G16" s="150"/>
    </row>
    <row r="17" spans="2:7">
      <c r="B17" s="149">
        <v>38686</v>
      </c>
      <c r="C17" s="151"/>
      <c r="D17" s="151">
        <v>2</v>
      </c>
      <c r="E17" s="151">
        <v>4</v>
      </c>
      <c r="F17" s="152">
        <v>0.62505837539464915</v>
      </c>
      <c r="G17" s="150"/>
    </row>
    <row r="18" spans="2:7">
      <c r="B18" s="149">
        <v>38717</v>
      </c>
      <c r="C18" s="151"/>
      <c r="D18" s="151">
        <v>2.25</v>
      </c>
      <c r="E18" s="151">
        <v>4.16</v>
      </c>
      <c r="F18" s="152">
        <v>0.49757716445772743</v>
      </c>
      <c r="G18" s="150"/>
    </row>
    <row r="19" spans="2:7">
      <c r="B19" s="149">
        <v>38748</v>
      </c>
      <c r="C19" s="151"/>
      <c r="D19" s="151">
        <v>2.25</v>
      </c>
      <c r="E19" s="151">
        <v>4.29</v>
      </c>
      <c r="F19" s="152">
        <v>0.70829686683236337</v>
      </c>
      <c r="G19" s="150"/>
    </row>
    <row r="20" spans="2:7">
      <c r="B20" s="149">
        <v>38776</v>
      </c>
      <c r="C20" s="151"/>
      <c r="D20" s="151">
        <v>2.25</v>
      </c>
      <c r="E20" s="151">
        <v>4.49</v>
      </c>
      <c r="F20" s="152">
        <v>0.84978742687634479</v>
      </c>
      <c r="G20" s="150"/>
    </row>
    <row r="21" spans="2:7">
      <c r="B21" s="149">
        <v>38807</v>
      </c>
      <c r="C21" s="151"/>
      <c r="D21" s="151">
        <v>2.5</v>
      </c>
      <c r="E21" s="151">
        <v>4.59</v>
      </c>
      <c r="F21" s="152">
        <v>0.85827015936501228</v>
      </c>
      <c r="G21" s="150"/>
    </row>
    <row r="22" spans="2:7">
      <c r="B22" s="149">
        <v>38837</v>
      </c>
      <c r="C22" s="151"/>
      <c r="D22" s="151">
        <v>2.5</v>
      </c>
      <c r="E22" s="151">
        <v>4.79</v>
      </c>
      <c r="F22" s="152">
        <v>1.0751011986603514</v>
      </c>
      <c r="G22" s="150"/>
    </row>
    <row r="23" spans="2:7">
      <c r="B23" s="149">
        <v>38868</v>
      </c>
      <c r="C23" s="151"/>
      <c r="D23" s="151">
        <v>2.5</v>
      </c>
      <c r="E23" s="151">
        <v>4.9400000000000004</v>
      </c>
      <c r="F23" s="152">
        <v>0.96511294587245933</v>
      </c>
      <c r="G23" s="150"/>
    </row>
    <row r="24" spans="2:7">
      <c r="B24" s="149">
        <v>38898</v>
      </c>
      <c r="C24" s="151"/>
      <c r="D24" s="151">
        <v>2.75</v>
      </c>
      <c r="E24" s="151">
        <v>4.99</v>
      </c>
      <c r="F24" s="152">
        <v>1.152929653588356</v>
      </c>
      <c r="G24" s="150"/>
    </row>
    <row r="25" spans="2:7">
      <c r="B25" s="149">
        <v>38929</v>
      </c>
      <c r="C25" s="151"/>
      <c r="D25" s="151">
        <v>2.75</v>
      </c>
      <c r="E25" s="151">
        <v>5.24</v>
      </c>
      <c r="F25" s="152">
        <v>1.2516158354194886</v>
      </c>
      <c r="G25" s="150"/>
    </row>
    <row r="26" spans="2:7">
      <c r="B26" s="149">
        <v>38960</v>
      </c>
      <c r="C26" s="151"/>
      <c r="D26" s="151">
        <v>3</v>
      </c>
      <c r="E26" s="151">
        <v>5.25</v>
      </c>
      <c r="F26" s="152">
        <v>1.344892279943404</v>
      </c>
      <c r="G26" s="150"/>
    </row>
    <row r="27" spans="2:7">
      <c r="B27" s="149">
        <v>38990</v>
      </c>
      <c r="C27" s="151"/>
      <c r="D27" s="151">
        <v>3</v>
      </c>
      <c r="E27" s="151">
        <v>5.25</v>
      </c>
      <c r="F27" s="152">
        <v>1.4751958007210073</v>
      </c>
      <c r="G27" s="150"/>
    </row>
    <row r="28" spans="2:7">
      <c r="B28" s="149">
        <v>39021</v>
      </c>
      <c r="C28" s="151"/>
      <c r="D28" s="151">
        <v>3.25</v>
      </c>
      <c r="E28" s="151">
        <v>5.25</v>
      </c>
      <c r="F28" s="152">
        <v>1.5583949570283591</v>
      </c>
      <c r="G28" s="150"/>
    </row>
    <row r="29" spans="2:7">
      <c r="B29" s="149">
        <v>39051</v>
      </c>
      <c r="C29" s="151"/>
      <c r="D29" s="151">
        <v>3.25</v>
      </c>
      <c r="E29" s="151">
        <v>5.25</v>
      </c>
      <c r="F29" s="152">
        <v>1.7379677301808043</v>
      </c>
      <c r="G29" s="150"/>
    </row>
    <row r="30" spans="2:7">
      <c r="B30" s="149">
        <v>39082</v>
      </c>
      <c r="C30" s="151"/>
      <c r="D30" s="151">
        <v>3.5</v>
      </c>
      <c r="E30" s="151">
        <v>5.24</v>
      </c>
      <c r="F30" s="152">
        <v>1.697005205052635</v>
      </c>
      <c r="G30" s="150"/>
    </row>
    <row r="31" spans="2:7">
      <c r="B31" s="149">
        <v>39113</v>
      </c>
      <c r="C31" s="151"/>
      <c r="D31" s="151">
        <v>3.5</v>
      </c>
      <c r="E31" s="151">
        <v>5.25</v>
      </c>
      <c r="F31" s="152">
        <v>1.8214590856336499</v>
      </c>
      <c r="G31" s="150"/>
    </row>
    <row r="32" spans="2:7">
      <c r="B32" s="149">
        <v>39141</v>
      </c>
      <c r="C32" s="151"/>
      <c r="D32" s="151">
        <v>3.5</v>
      </c>
      <c r="E32" s="151">
        <v>5.26</v>
      </c>
      <c r="F32" s="152">
        <v>1.9435559517389935</v>
      </c>
      <c r="G32" s="150"/>
    </row>
    <row r="33" spans="2:7">
      <c r="B33" s="149">
        <v>39172</v>
      </c>
      <c r="C33" s="151"/>
      <c r="D33" s="151">
        <v>3.75</v>
      </c>
      <c r="E33" s="151">
        <v>5.26</v>
      </c>
      <c r="F33" s="152">
        <v>1.8707345287414128</v>
      </c>
      <c r="G33" s="150"/>
    </row>
    <row r="34" spans="2:7">
      <c r="B34" s="149">
        <v>39202</v>
      </c>
      <c r="C34" s="151"/>
      <c r="D34" s="151">
        <v>3.75</v>
      </c>
      <c r="E34" s="151">
        <v>5.25</v>
      </c>
      <c r="F34" s="152">
        <v>2.0193135137678229</v>
      </c>
      <c r="G34" s="150"/>
    </row>
    <row r="35" spans="2:7">
      <c r="B35" s="149">
        <v>39233</v>
      </c>
      <c r="C35" s="151"/>
      <c r="D35" s="151">
        <v>3.75</v>
      </c>
      <c r="E35" s="151">
        <v>5.25</v>
      </c>
      <c r="F35" s="152">
        <v>2.0954229323475912</v>
      </c>
      <c r="G35" s="150"/>
    </row>
    <row r="36" spans="2:7">
      <c r="B36" s="149">
        <v>39263</v>
      </c>
      <c r="C36" s="151"/>
      <c r="D36" s="151">
        <v>4</v>
      </c>
      <c r="E36" s="151">
        <v>5.25</v>
      </c>
      <c r="F36" s="152">
        <v>2.1587417930155359</v>
      </c>
      <c r="G36" s="150"/>
    </row>
    <row r="37" spans="2:7">
      <c r="B37" s="149">
        <v>39294</v>
      </c>
      <c r="C37" s="151"/>
      <c r="D37" s="151">
        <v>4.25</v>
      </c>
      <c r="E37" s="151">
        <v>5.26</v>
      </c>
      <c r="F37" s="152">
        <v>2.3238196541518508</v>
      </c>
      <c r="G37" s="150"/>
    </row>
    <row r="38" spans="2:7">
      <c r="B38" s="149">
        <v>39325</v>
      </c>
      <c r="C38" s="151"/>
      <c r="D38" s="151">
        <v>4.25</v>
      </c>
      <c r="E38" s="151">
        <v>5.0199999999999996</v>
      </c>
      <c r="F38" s="152">
        <v>2.2423631033002347</v>
      </c>
      <c r="G38" s="150"/>
    </row>
    <row r="39" spans="2:7">
      <c r="B39" s="149">
        <v>39355</v>
      </c>
      <c r="C39" s="151"/>
      <c r="D39" s="151">
        <v>4.25</v>
      </c>
      <c r="E39" s="151">
        <v>4.9400000000000004</v>
      </c>
      <c r="F39" s="152">
        <v>2.0397379777989664</v>
      </c>
      <c r="G39" s="150"/>
    </row>
    <row r="40" spans="2:7">
      <c r="B40" s="149">
        <v>39386</v>
      </c>
      <c r="C40" s="151"/>
      <c r="D40" s="151">
        <v>4.25</v>
      </c>
      <c r="E40" s="151">
        <v>4.76</v>
      </c>
      <c r="F40" s="150">
        <v>2.0419879999999999</v>
      </c>
      <c r="G40" s="150"/>
    </row>
    <row r="41" spans="2:7">
      <c r="B41" s="149">
        <v>39416</v>
      </c>
      <c r="C41" s="151"/>
      <c r="D41" s="151">
        <v>4.25</v>
      </c>
      <c r="E41" s="151">
        <v>4.49</v>
      </c>
      <c r="F41" s="150">
        <v>2.0653969999999999</v>
      </c>
      <c r="G41" s="150"/>
    </row>
    <row r="42" spans="2:7">
      <c r="B42" s="149">
        <v>39447</v>
      </c>
      <c r="C42" s="151"/>
      <c r="D42" s="151">
        <v>4.25</v>
      </c>
      <c r="E42" s="151">
        <v>4.24</v>
      </c>
      <c r="F42" s="150">
        <v>2</v>
      </c>
      <c r="G42" s="150"/>
    </row>
    <row r="43" spans="2:7">
      <c r="B43" s="149">
        <v>39478</v>
      </c>
      <c r="C43" s="151"/>
      <c r="D43" s="151">
        <v>4.25</v>
      </c>
      <c r="E43" s="151">
        <v>3.94</v>
      </c>
      <c r="F43" s="150">
        <v>2.2283719999999998</v>
      </c>
      <c r="G43" s="150"/>
    </row>
    <row r="44" spans="2:7">
      <c r="B44" s="149">
        <v>39507</v>
      </c>
      <c r="C44" s="151"/>
      <c r="D44" s="151">
        <v>4.25</v>
      </c>
      <c r="E44" s="151">
        <v>2.98</v>
      </c>
      <c r="F44" s="150">
        <v>2.3738920000000001</v>
      </c>
      <c r="G44" s="150"/>
    </row>
    <row r="45" spans="2:7">
      <c r="B45" s="149">
        <v>39538</v>
      </c>
      <c r="C45" s="151"/>
      <c r="D45" s="151">
        <v>4.25</v>
      </c>
      <c r="E45" s="151">
        <v>2.61</v>
      </c>
      <c r="F45" s="150">
        <v>2.0742859999999999</v>
      </c>
      <c r="G45" s="150"/>
    </row>
    <row r="46" spans="2:7">
      <c r="B46" s="149">
        <v>39568</v>
      </c>
      <c r="C46" s="151"/>
      <c r="D46" s="151">
        <v>4.25</v>
      </c>
      <c r="E46" s="151">
        <v>2.2799999999999998</v>
      </c>
      <c r="F46" s="150">
        <v>1.9034530000000001</v>
      </c>
      <c r="G46" s="150"/>
    </row>
    <row r="47" spans="2:7">
      <c r="B47" s="149">
        <v>39599</v>
      </c>
      <c r="C47" s="151"/>
      <c r="D47" s="151">
        <v>4.25</v>
      </c>
      <c r="E47" s="151">
        <v>1.98</v>
      </c>
      <c r="F47" s="150">
        <v>1.880001</v>
      </c>
      <c r="G47" s="150"/>
    </row>
    <row r="48" spans="2:7">
      <c r="B48" s="149">
        <v>39629</v>
      </c>
      <c r="C48" s="151"/>
      <c r="D48" s="151">
        <v>4.25</v>
      </c>
      <c r="E48" s="151">
        <v>2</v>
      </c>
      <c r="F48" s="150">
        <v>1.8940380000000001</v>
      </c>
      <c r="G48" s="150"/>
    </row>
    <row r="49" spans="2:7">
      <c r="B49" s="149">
        <v>39660</v>
      </c>
      <c r="C49" s="151"/>
      <c r="D49" s="151">
        <v>4.25</v>
      </c>
      <c r="E49" s="151">
        <v>2.0099999999999998</v>
      </c>
      <c r="F49" s="150">
        <v>1.9042429999999999</v>
      </c>
      <c r="G49" s="150"/>
    </row>
    <row r="50" spans="2:7">
      <c r="B50" s="149">
        <v>39691</v>
      </c>
      <c r="C50" s="151"/>
      <c r="D50" s="151">
        <v>4.25</v>
      </c>
      <c r="E50" s="151">
        <v>2</v>
      </c>
      <c r="F50" s="150">
        <v>1.917648</v>
      </c>
      <c r="G50" s="150"/>
    </row>
    <row r="51" spans="2:7">
      <c r="B51" s="149">
        <v>39721</v>
      </c>
      <c r="C51" s="151"/>
      <c r="D51" s="151">
        <v>4.25</v>
      </c>
      <c r="E51" s="151">
        <v>1.81</v>
      </c>
      <c r="F51" s="150">
        <v>1.7876019999999999</v>
      </c>
      <c r="G51" s="150"/>
    </row>
    <row r="52" spans="2:7">
      <c r="B52" s="149">
        <v>39752</v>
      </c>
      <c r="C52" s="151"/>
      <c r="D52" s="151">
        <v>3.75</v>
      </c>
      <c r="E52" s="151">
        <v>0.97</v>
      </c>
      <c r="F52" s="150">
        <v>0.8</v>
      </c>
      <c r="G52" s="150"/>
    </row>
    <row r="53" spans="2:7">
      <c r="B53" s="149">
        <v>39782</v>
      </c>
      <c r="C53" s="151"/>
      <c r="D53" s="151">
        <v>3.25</v>
      </c>
      <c r="E53" s="151">
        <v>0.39</v>
      </c>
      <c r="F53" s="150">
        <v>7.3733999999999994E-2</v>
      </c>
      <c r="G53" s="150"/>
    </row>
    <row r="54" spans="2:7">
      <c r="B54" s="149">
        <v>39813</v>
      </c>
      <c r="C54" s="151">
        <f>+G54/100</f>
        <v>3</v>
      </c>
      <c r="D54" s="151">
        <v>2.5</v>
      </c>
      <c r="E54" s="151">
        <v>0.16</v>
      </c>
      <c r="F54" s="150">
        <v>3.6666999999999998E-2</v>
      </c>
      <c r="G54" s="154">
        <v>300</v>
      </c>
    </row>
    <row r="55" spans="2:7">
      <c r="B55" s="149">
        <v>39814</v>
      </c>
      <c r="C55" s="151">
        <f t="shared" ref="C55:C118" si="0">+G55/100</f>
        <v>2</v>
      </c>
      <c r="D55" s="151">
        <v>2</v>
      </c>
      <c r="E55" s="151">
        <v>0.15</v>
      </c>
      <c r="F55" s="150">
        <v>6.4000000000000001E-2</v>
      </c>
      <c r="G55" s="154">
        <v>200</v>
      </c>
    </row>
    <row r="56" spans="2:7">
      <c r="B56" s="149">
        <v>39845</v>
      </c>
      <c r="C56" s="151">
        <f t="shared" si="0"/>
        <v>1.6</v>
      </c>
      <c r="D56" s="151">
        <v>2</v>
      </c>
      <c r="E56" s="151">
        <v>0.22</v>
      </c>
      <c r="F56" s="150">
        <v>5.0909000000000003E-2</v>
      </c>
      <c r="G56" s="154">
        <v>160</v>
      </c>
    </row>
    <row r="57" spans="2:7">
      <c r="B57" s="149">
        <v>39873</v>
      </c>
      <c r="C57" s="151">
        <f t="shared" si="0"/>
        <v>1</v>
      </c>
      <c r="D57" s="151">
        <v>1.5</v>
      </c>
      <c r="E57" s="151">
        <v>0.18</v>
      </c>
      <c r="F57" s="150">
        <v>5.2252E-2</v>
      </c>
      <c r="G57" s="154">
        <v>100</v>
      </c>
    </row>
    <row r="58" spans="2:7">
      <c r="B58" s="149">
        <v>39904</v>
      </c>
      <c r="C58" s="151">
        <f t="shared" si="0"/>
        <v>0.75</v>
      </c>
      <c r="D58" s="151">
        <v>1.25</v>
      </c>
      <c r="E58" s="151">
        <v>0.15</v>
      </c>
      <c r="F58" s="150">
        <v>3.3750000000000002E-2</v>
      </c>
      <c r="G58" s="154">
        <v>75</v>
      </c>
    </row>
    <row r="59" spans="2:7">
      <c r="B59" s="149">
        <v>39934</v>
      </c>
      <c r="C59" s="151">
        <f t="shared" si="0"/>
        <v>0.5</v>
      </c>
      <c r="D59" s="151">
        <v>1</v>
      </c>
      <c r="E59" s="151">
        <v>0.18</v>
      </c>
      <c r="F59" s="150">
        <v>4.7500000000000001E-2</v>
      </c>
      <c r="G59" s="154">
        <v>50</v>
      </c>
    </row>
    <row r="60" spans="2:7">
      <c r="B60" s="149">
        <v>39965</v>
      </c>
      <c r="C60" s="151">
        <f t="shared" si="0"/>
        <v>0.5</v>
      </c>
      <c r="D60" s="151">
        <v>1</v>
      </c>
      <c r="E60" s="151">
        <v>0.21</v>
      </c>
      <c r="F60" s="150">
        <v>6.0880999999999998E-2</v>
      </c>
      <c r="G60" s="154">
        <v>50</v>
      </c>
    </row>
    <row r="61" spans="2:7">
      <c r="B61" s="149">
        <v>39995</v>
      </c>
      <c r="C61" s="151">
        <f t="shared" si="0"/>
        <v>0.25</v>
      </c>
      <c r="D61" s="151">
        <v>1</v>
      </c>
      <c r="E61" s="151">
        <v>0.16</v>
      </c>
      <c r="F61" s="150">
        <v>3.2640000000000002E-2</v>
      </c>
      <c r="G61" s="154">
        <v>25</v>
      </c>
    </row>
    <row r="62" spans="2:7">
      <c r="B62" s="149">
        <v>40026</v>
      </c>
      <c r="C62" s="151">
        <f t="shared" si="0"/>
        <v>0.25</v>
      </c>
      <c r="D62" s="151">
        <v>1</v>
      </c>
      <c r="E62" s="151">
        <v>0.16</v>
      </c>
      <c r="F62" s="150">
        <v>4.2708000000000003E-2</v>
      </c>
      <c r="G62" s="154">
        <v>25</v>
      </c>
    </row>
    <row r="63" spans="2:7">
      <c r="B63" s="149">
        <v>40057</v>
      </c>
      <c r="C63" s="151">
        <f t="shared" si="0"/>
        <v>0.25</v>
      </c>
      <c r="D63" s="151">
        <v>1</v>
      </c>
      <c r="E63" s="151">
        <v>0.15</v>
      </c>
      <c r="F63" s="150">
        <v>4.3298000000000003E-2</v>
      </c>
      <c r="G63" s="154">
        <v>25</v>
      </c>
    </row>
    <row r="64" spans="2:7">
      <c r="B64" s="149">
        <v>40087</v>
      </c>
      <c r="C64" s="151">
        <f t="shared" si="0"/>
        <v>0.25</v>
      </c>
      <c r="D64" s="151">
        <v>1</v>
      </c>
      <c r="E64" s="151">
        <v>0.12</v>
      </c>
      <c r="F64" s="150">
        <v>4.3749999999999997E-2</v>
      </c>
      <c r="G64" s="154">
        <v>25</v>
      </c>
    </row>
    <row r="65" spans="2:7">
      <c r="B65" s="149">
        <v>40118</v>
      </c>
      <c r="C65" s="151">
        <f t="shared" si="0"/>
        <v>0.25</v>
      </c>
      <c r="D65" s="151">
        <v>1</v>
      </c>
      <c r="E65" s="151">
        <v>0.12</v>
      </c>
      <c r="F65" s="150">
        <v>4.6920999999999997E-2</v>
      </c>
      <c r="G65" s="154">
        <v>25</v>
      </c>
    </row>
    <row r="66" spans="2:7">
      <c r="B66" s="149">
        <v>40148</v>
      </c>
      <c r="C66" s="151">
        <f t="shared" si="0"/>
        <v>0.25</v>
      </c>
      <c r="D66" s="151">
        <v>1</v>
      </c>
      <c r="E66" s="151">
        <v>0.12</v>
      </c>
      <c r="F66" s="150">
        <v>3.1859999999999999E-2</v>
      </c>
      <c r="G66" s="154">
        <v>25</v>
      </c>
    </row>
    <row r="67" spans="2:7">
      <c r="B67" s="149">
        <v>40179</v>
      </c>
      <c r="C67" s="151">
        <f t="shared" si="0"/>
        <v>0.25</v>
      </c>
      <c r="D67" s="151">
        <v>1</v>
      </c>
      <c r="E67" s="151">
        <v>0.11</v>
      </c>
      <c r="F67" s="150">
        <v>4.5814000000000001E-2</v>
      </c>
      <c r="G67" s="154">
        <v>25</v>
      </c>
    </row>
    <row r="68" spans="2:7">
      <c r="B68" s="149">
        <v>40210</v>
      </c>
      <c r="C68" s="151">
        <f t="shared" si="0"/>
        <v>0.25</v>
      </c>
      <c r="D68" s="151">
        <v>1</v>
      </c>
      <c r="E68" s="151">
        <v>0.13</v>
      </c>
      <c r="F68" s="150">
        <v>4.8386999999999999E-2</v>
      </c>
      <c r="G68" s="154">
        <v>25</v>
      </c>
    </row>
    <row r="69" spans="2:7">
      <c r="B69" s="149">
        <v>40238</v>
      </c>
      <c r="C69" s="151">
        <f t="shared" si="0"/>
        <v>0.25</v>
      </c>
      <c r="D69" s="151">
        <v>1</v>
      </c>
      <c r="E69" s="151">
        <v>0.16</v>
      </c>
      <c r="F69" s="150">
        <v>0.04</v>
      </c>
      <c r="G69" s="154">
        <v>25</v>
      </c>
    </row>
    <row r="70" spans="2:7">
      <c r="B70" s="149">
        <v>40269</v>
      </c>
      <c r="C70" s="151">
        <f t="shared" si="0"/>
        <v>0.25</v>
      </c>
      <c r="D70" s="151">
        <v>1</v>
      </c>
      <c r="E70" s="151">
        <v>0.2</v>
      </c>
      <c r="F70" s="150">
        <v>0.05</v>
      </c>
      <c r="G70" s="154">
        <v>25</v>
      </c>
    </row>
    <row r="71" spans="2:7">
      <c r="B71" s="149">
        <v>40299</v>
      </c>
      <c r="C71" s="151">
        <f t="shared" si="0"/>
        <v>0.25</v>
      </c>
      <c r="D71" s="151">
        <v>1</v>
      </c>
      <c r="E71" s="151">
        <v>0.2</v>
      </c>
      <c r="F71" s="150">
        <v>0.06</v>
      </c>
      <c r="G71" s="154">
        <v>25</v>
      </c>
    </row>
    <row r="72" spans="2:7">
      <c r="B72" s="149">
        <v>40330</v>
      </c>
      <c r="C72" s="151">
        <f t="shared" si="0"/>
        <v>0.25</v>
      </c>
      <c r="D72" s="151">
        <v>1</v>
      </c>
      <c r="E72" s="151">
        <v>0.18</v>
      </c>
      <c r="F72" s="150">
        <v>7.6408000000000004E-2</v>
      </c>
      <c r="G72" s="154">
        <v>25</v>
      </c>
    </row>
    <row r="73" spans="2:7">
      <c r="B73" s="149">
        <v>40360</v>
      </c>
      <c r="C73" s="151">
        <f t="shared" si="0"/>
        <v>0.5</v>
      </c>
      <c r="D73" s="151">
        <v>1</v>
      </c>
      <c r="E73" s="151">
        <v>0.18</v>
      </c>
      <c r="F73" s="150">
        <v>0.13347100000000001</v>
      </c>
      <c r="G73" s="154">
        <v>50</v>
      </c>
    </row>
    <row r="74" spans="2:7">
      <c r="B74" s="149">
        <v>40391</v>
      </c>
      <c r="C74" s="151">
        <f t="shared" si="0"/>
        <v>0.5</v>
      </c>
      <c r="D74" s="151">
        <v>1</v>
      </c>
      <c r="E74" s="151">
        <v>0.19</v>
      </c>
      <c r="F74" s="150">
        <v>0.14673</v>
      </c>
      <c r="G74" s="154">
        <v>50</v>
      </c>
    </row>
    <row r="75" spans="2:7">
      <c r="B75" s="149">
        <v>40422</v>
      </c>
      <c r="C75" s="151">
        <f t="shared" si="0"/>
        <v>0.75</v>
      </c>
      <c r="D75" s="151">
        <v>1</v>
      </c>
      <c r="E75" s="151">
        <v>0.19</v>
      </c>
      <c r="F75" s="150">
        <v>0.1525</v>
      </c>
      <c r="G75" s="154">
        <v>75</v>
      </c>
    </row>
    <row r="76" spans="2:7">
      <c r="B76" s="149">
        <v>40452</v>
      </c>
      <c r="C76" s="151">
        <f t="shared" si="0"/>
        <v>1</v>
      </c>
      <c r="D76" s="151">
        <v>1</v>
      </c>
      <c r="E76" s="151">
        <v>0.19</v>
      </c>
      <c r="F76" s="150">
        <v>0.11386400000000001</v>
      </c>
      <c r="G76" s="154">
        <v>100</v>
      </c>
    </row>
    <row r="77" spans="2:7">
      <c r="B77" s="149">
        <v>40483</v>
      </c>
      <c r="C77" s="151">
        <f t="shared" si="0"/>
        <v>1</v>
      </c>
      <c r="D77" s="151">
        <v>1</v>
      </c>
      <c r="E77" s="151">
        <v>0.19</v>
      </c>
      <c r="F77" s="150">
        <v>0.12565200000000001</v>
      </c>
      <c r="G77" s="154">
        <v>100</v>
      </c>
    </row>
    <row r="78" spans="2:7">
      <c r="B78" s="149">
        <v>40513</v>
      </c>
      <c r="C78" s="151">
        <f t="shared" si="0"/>
        <v>1.25</v>
      </c>
      <c r="D78" s="151">
        <v>1</v>
      </c>
      <c r="E78" s="151">
        <v>0.18</v>
      </c>
      <c r="F78" s="150">
        <v>0.10786800000000001</v>
      </c>
      <c r="G78" s="154">
        <v>125</v>
      </c>
    </row>
    <row r="79" spans="2:7">
      <c r="B79" s="149">
        <v>40544</v>
      </c>
      <c r="C79" s="151">
        <f t="shared" si="0"/>
        <v>1.25</v>
      </c>
      <c r="D79" s="151">
        <v>1</v>
      </c>
      <c r="E79" s="151">
        <v>0.17</v>
      </c>
      <c r="F79" s="150">
        <v>8.5811999999999999E-2</v>
      </c>
      <c r="G79" s="154">
        <v>125</v>
      </c>
    </row>
    <row r="80" spans="2:7">
      <c r="B80" s="149">
        <v>40575</v>
      </c>
      <c r="C80" s="151">
        <f t="shared" si="0"/>
        <v>1.5</v>
      </c>
      <c r="D80" s="151">
        <v>1</v>
      </c>
      <c r="E80" s="151">
        <v>0.16</v>
      </c>
      <c r="F80" s="150">
        <v>6.9391999999999995E-2</v>
      </c>
      <c r="G80" s="154">
        <v>150</v>
      </c>
    </row>
    <row r="81" spans="2:7">
      <c r="B81" s="149">
        <v>40603</v>
      </c>
      <c r="C81" s="151">
        <f t="shared" si="0"/>
        <v>1.5</v>
      </c>
      <c r="D81" s="151">
        <v>1</v>
      </c>
      <c r="E81" s="151">
        <v>0.14000000000000001</v>
      </c>
      <c r="F81" s="150">
        <v>7.1425000000000002E-2</v>
      </c>
      <c r="G81" s="154">
        <v>150</v>
      </c>
    </row>
    <row r="82" spans="2:7">
      <c r="B82" s="149">
        <v>40634</v>
      </c>
      <c r="C82" s="151">
        <f t="shared" si="0"/>
        <v>1.75</v>
      </c>
      <c r="D82" s="151">
        <v>1.25</v>
      </c>
      <c r="E82" s="151">
        <v>0.1</v>
      </c>
      <c r="F82" s="150">
        <v>6.2620999999999996E-2</v>
      </c>
      <c r="G82" s="154">
        <v>175</v>
      </c>
    </row>
    <row r="83" spans="2:7">
      <c r="B83" s="149">
        <v>40664</v>
      </c>
      <c r="C83" s="151">
        <f t="shared" si="0"/>
        <v>1.75</v>
      </c>
      <c r="D83" s="151">
        <v>1.25</v>
      </c>
      <c r="E83" s="151">
        <v>0.09</v>
      </c>
      <c r="F83" s="150">
        <v>4.9265999999999997E-2</v>
      </c>
      <c r="G83" s="154">
        <v>175</v>
      </c>
    </row>
    <row r="84" spans="2:7">
      <c r="B84" s="149">
        <v>40695</v>
      </c>
      <c r="C84" s="151">
        <f t="shared" si="0"/>
        <v>1.75</v>
      </c>
      <c r="D84" s="151">
        <v>1.5</v>
      </c>
      <c r="E84" s="151">
        <v>0.09</v>
      </c>
      <c r="F84" s="150">
        <v>5.6799000000000002E-2</v>
      </c>
      <c r="G84" s="154">
        <v>175</v>
      </c>
    </row>
    <row r="85" spans="2:7">
      <c r="B85" s="149">
        <v>40725</v>
      </c>
      <c r="C85" s="151">
        <f t="shared" si="0"/>
        <v>2</v>
      </c>
      <c r="D85" s="151">
        <v>1.5</v>
      </c>
      <c r="E85" s="151">
        <v>7.0000000000000007E-2</v>
      </c>
      <c r="F85" s="150">
        <v>5.1027999999999997E-2</v>
      </c>
      <c r="G85" s="154">
        <v>200</v>
      </c>
    </row>
    <row r="86" spans="2:7">
      <c r="B86" s="149">
        <v>40756</v>
      </c>
      <c r="C86" s="151">
        <f t="shared" si="0"/>
        <v>2</v>
      </c>
      <c r="D86" s="151">
        <v>1.5</v>
      </c>
      <c r="E86" s="151">
        <v>0.1</v>
      </c>
      <c r="F86" s="150">
        <v>0</v>
      </c>
      <c r="G86" s="154">
        <v>200</v>
      </c>
    </row>
    <row r="87" spans="2:7">
      <c r="B87" s="149">
        <v>40787</v>
      </c>
      <c r="C87" s="151">
        <f t="shared" si="0"/>
        <v>2</v>
      </c>
      <c r="D87" s="151">
        <v>1.5</v>
      </c>
      <c r="E87" s="151">
        <v>0.08</v>
      </c>
      <c r="F87" s="150">
        <v>-1.2057999999999999E-2</v>
      </c>
      <c r="G87" s="154">
        <v>200</v>
      </c>
    </row>
    <row r="88" spans="2:7">
      <c r="B88" s="149">
        <v>40817</v>
      </c>
      <c r="C88" s="151">
        <f t="shared" si="0"/>
        <v>2</v>
      </c>
      <c r="D88" s="151">
        <v>1.5</v>
      </c>
      <c r="E88" s="151">
        <v>7.0000000000000007E-2</v>
      </c>
      <c r="F88" s="150">
        <v>-6.8985000000000005E-2</v>
      </c>
      <c r="G88" s="154">
        <v>200</v>
      </c>
    </row>
    <row r="89" spans="2:7">
      <c r="B89" s="149">
        <v>40848</v>
      </c>
      <c r="C89" s="151">
        <f t="shared" si="0"/>
        <v>2</v>
      </c>
      <c r="D89" s="151">
        <v>1.25</v>
      </c>
      <c r="E89" s="151">
        <v>0.08</v>
      </c>
      <c r="F89" s="150">
        <v>0.04</v>
      </c>
      <c r="G89" s="154">
        <v>200</v>
      </c>
    </row>
    <row r="90" spans="2:7">
      <c r="B90" s="149">
        <v>40878</v>
      </c>
      <c r="C90" s="151">
        <f t="shared" si="0"/>
        <v>1.75</v>
      </c>
      <c r="D90" s="151">
        <v>1</v>
      </c>
      <c r="E90" s="151">
        <v>7.0000000000000007E-2</v>
      </c>
      <c r="F90" s="150">
        <v>-5.3332999999999998E-2</v>
      </c>
      <c r="G90" s="154">
        <v>175</v>
      </c>
    </row>
    <row r="91" spans="2:7">
      <c r="B91" s="149">
        <v>40909</v>
      </c>
      <c r="C91" s="151">
        <f t="shared" si="0"/>
        <v>1.75</v>
      </c>
      <c r="D91" s="151">
        <v>1</v>
      </c>
      <c r="E91" s="151">
        <v>0.08</v>
      </c>
      <c r="F91" s="150">
        <v>3.333E-3</v>
      </c>
      <c r="G91" s="154">
        <v>175</v>
      </c>
    </row>
    <row r="92" spans="2:7">
      <c r="B92" s="149">
        <v>40940</v>
      </c>
      <c r="C92" s="151">
        <f t="shared" si="0"/>
        <v>2.5</v>
      </c>
      <c r="D92" s="151">
        <v>1</v>
      </c>
      <c r="E92" s="151">
        <v>0.1</v>
      </c>
      <c r="F92" s="150">
        <v>-4.8405999999999998E-2</v>
      </c>
      <c r="G92" s="154">
        <v>250</v>
      </c>
    </row>
    <row r="93" spans="2:7">
      <c r="B93" s="149">
        <v>40969</v>
      </c>
      <c r="C93" s="151">
        <f t="shared" si="0"/>
        <v>1.5</v>
      </c>
      <c r="D93" s="151">
        <v>1</v>
      </c>
      <c r="E93" s="151">
        <v>0.13</v>
      </c>
      <c r="F93" s="150">
        <v>-4.4090999999999998E-2</v>
      </c>
      <c r="G93" s="154">
        <v>150</v>
      </c>
    </row>
    <row r="94" spans="2:7">
      <c r="B94" s="149">
        <v>41000</v>
      </c>
      <c r="C94" s="151">
        <f t="shared" si="0"/>
        <v>1.5</v>
      </c>
      <c r="D94" s="151">
        <v>1</v>
      </c>
      <c r="E94" s="151">
        <v>0.14000000000000001</v>
      </c>
      <c r="F94" s="150">
        <v>-4.5560000000000002E-3</v>
      </c>
      <c r="G94" s="154">
        <v>150</v>
      </c>
    </row>
    <row r="95" spans="2:7">
      <c r="B95" s="149">
        <v>41030</v>
      </c>
      <c r="C95" s="151">
        <f t="shared" si="0"/>
        <v>1.5</v>
      </c>
      <c r="D95" s="151">
        <v>1</v>
      </c>
      <c r="E95" s="151">
        <v>0.16</v>
      </c>
      <c r="F95" s="150">
        <v>-0.01</v>
      </c>
      <c r="G95" s="154">
        <v>150</v>
      </c>
    </row>
    <row r="96" spans="2:7">
      <c r="B96" s="149">
        <v>41061</v>
      </c>
      <c r="C96" s="151">
        <f t="shared" si="0"/>
        <v>1.5</v>
      </c>
      <c r="D96" s="151">
        <v>0.75</v>
      </c>
      <c r="E96" s="151">
        <v>0.16</v>
      </c>
      <c r="F96" s="150">
        <v>-2.5454999999999998E-2</v>
      </c>
      <c r="G96" s="154">
        <v>150</v>
      </c>
    </row>
    <row r="97" spans="2:7">
      <c r="B97" s="149">
        <v>41091</v>
      </c>
      <c r="C97" s="151">
        <f t="shared" si="0"/>
        <v>1.5</v>
      </c>
      <c r="D97" s="151">
        <v>0.75</v>
      </c>
      <c r="E97" s="151">
        <v>0.16</v>
      </c>
      <c r="F97" s="150">
        <v>-4.4999999999999998E-2</v>
      </c>
      <c r="G97" s="154">
        <v>150</v>
      </c>
    </row>
    <row r="98" spans="2:7">
      <c r="B98" s="149">
        <v>41122</v>
      </c>
      <c r="C98" s="151">
        <f t="shared" si="0"/>
        <v>1.5</v>
      </c>
      <c r="D98" s="151">
        <v>0.75</v>
      </c>
      <c r="E98" s="151">
        <v>0.13</v>
      </c>
      <c r="F98" s="150">
        <v>-0.08</v>
      </c>
      <c r="G98" s="154">
        <v>150</v>
      </c>
    </row>
    <row r="99" spans="2:7">
      <c r="B99" s="149">
        <v>41153</v>
      </c>
      <c r="C99" s="151">
        <f t="shared" si="0"/>
        <v>1.25</v>
      </c>
      <c r="D99" s="151">
        <v>0.75</v>
      </c>
      <c r="E99" s="151">
        <v>0.14000000000000001</v>
      </c>
      <c r="F99" s="150">
        <v>-7.0000000000000007E-2</v>
      </c>
      <c r="G99" s="154">
        <v>125</v>
      </c>
    </row>
    <row r="100" spans="2:7">
      <c r="B100" s="149">
        <v>41183</v>
      </c>
      <c r="C100" s="151">
        <f t="shared" si="0"/>
        <v>1.25</v>
      </c>
      <c r="D100" s="151">
        <v>0.75</v>
      </c>
      <c r="E100" s="151">
        <v>0.16</v>
      </c>
      <c r="F100" s="150">
        <v>-6.5000000000000002E-2</v>
      </c>
      <c r="G100" s="154">
        <v>125</v>
      </c>
    </row>
    <row r="101" spans="2:7">
      <c r="B101" s="149">
        <v>41214</v>
      </c>
      <c r="C101" s="151">
        <f t="shared" si="0"/>
        <v>1.25</v>
      </c>
      <c r="D101" s="151">
        <v>0.75</v>
      </c>
      <c r="E101" s="151">
        <v>0.16</v>
      </c>
      <c r="F101" s="150">
        <v>-6.5000000000000002E-2</v>
      </c>
      <c r="G101" s="154">
        <v>125</v>
      </c>
    </row>
    <row r="102" spans="2:7">
      <c r="B102" s="149">
        <v>41244</v>
      </c>
      <c r="C102" s="151">
        <f t="shared" si="0"/>
        <v>1</v>
      </c>
      <c r="D102" s="151">
        <v>0.75</v>
      </c>
      <c r="E102" s="151">
        <v>0.16</v>
      </c>
      <c r="F102" s="150">
        <v>-0.06</v>
      </c>
      <c r="G102" s="154">
        <v>100</v>
      </c>
    </row>
    <row r="103" spans="2:7">
      <c r="B103" s="149">
        <v>41275</v>
      </c>
      <c r="C103" s="151">
        <f t="shared" si="0"/>
        <v>1</v>
      </c>
      <c r="D103" s="151">
        <v>0.75</v>
      </c>
      <c r="E103" s="151">
        <v>0.14000000000000001</v>
      </c>
      <c r="F103" s="150">
        <v>-7.0000000000000007E-2</v>
      </c>
      <c r="G103" s="154">
        <v>100</v>
      </c>
    </row>
    <row r="104" spans="2:7">
      <c r="B104" s="149">
        <v>41306</v>
      </c>
      <c r="C104" s="151">
        <f t="shared" si="0"/>
        <v>1</v>
      </c>
      <c r="D104" s="151">
        <v>0.75</v>
      </c>
      <c r="E104" s="151">
        <v>0.15</v>
      </c>
      <c r="F104" s="150">
        <v>-0.04</v>
      </c>
      <c r="G104" s="154">
        <v>100</v>
      </c>
    </row>
    <row r="105" spans="2:7">
      <c r="B105" s="149">
        <v>41334</v>
      </c>
      <c r="C105" s="151">
        <f t="shared" si="0"/>
        <v>1</v>
      </c>
      <c r="D105" s="151">
        <v>0.75</v>
      </c>
      <c r="E105" s="151">
        <v>0.14000000000000001</v>
      </c>
      <c r="F105" s="150">
        <v>-0.04</v>
      </c>
      <c r="G105" s="154">
        <v>100</v>
      </c>
    </row>
    <row r="106" spans="2:7">
      <c r="B106" s="149">
        <v>41365</v>
      </c>
      <c r="C106" s="151">
        <f t="shared" si="0"/>
        <v>1</v>
      </c>
      <c r="D106" s="151">
        <v>0.75</v>
      </c>
      <c r="E106" s="151">
        <v>0.15</v>
      </c>
      <c r="F106" s="150">
        <v>-4.7500000000000001E-2</v>
      </c>
      <c r="G106" s="154">
        <v>100</v>
      </c>
    </row>
    <row r="107" spans="2:7">
      <c r="B107" s="149">
        <v>41395</v>
      </c>
      <c r="C107" s="151">
        <f t="shared" si="0"/>
        <v>1</v>
      </c>
      <c r="D107" s="151">
        <v>0.5</v>
      </c>
      <c r="E107" s="151">
        <v>0.11</v>
      </c>
      <c r="F107" s="150">
        <v>-4.0500000000000001E-2</v>
      </c>
      <c r="G107" s="154">
        <v>100</v>
      </c>
    </row>
    <row r="108" spans="2:7">
      <c r="B108" s="149">
        <v>41426</v>
      </c>
      <c r="C108" s="151">
        <f t="shared" si="0"/>
        <v>1</v>
      </c>
      <c r="D108" s="151">
        <v>0.5</v>
      </c>
      <c r="E108" s="151">
        <v>0.09</v>
      </c>
      <c r="F108" s="150">
        <v>-6.25E-2</v>
      </c>
      <c r="G108" s="154">
        <v>100</v>
      </c>
    </row>
    <row r="109" spans="2:7">
      <c r="B109" s="149">
        <v>41456</v>
      </c>
      <c r="C109" s="151">
        <f t="shared" si="0"/>
        <v>1</v>
      </c>
      <c r="D109" s="151">
        <v>0.5</v>
      </c>
      <c r="E109" s="151">
        <v>0.09</v>
      </c>
      <c r="F109" s="150">
        <v>-3.5000000000000003E-2</v>
      </c>
      <c r="G109" s="154">
        <v>100</v>
      </c>
    </row>
    <row r="110" spans="2:7">
      <c r="B110" s="149">
        <v>41487</v>
      </c>
      <c r="C110" s="151">
        <f t="shared" si="0"/>
        <v>1</v>
      </c>
      <c r="D110" s="151">
        <v>0.5</v>
      </c>
      <c r="E110" s="151">
        <v>0.08</v>
      </c>
      <c r="F110" s="150">
        <v>-0.05</v>
      </c>
      <c r="G110" s="154">
        <v>100</v>
      </c>
    </row>
    <row r="111" spans="2:7">
      <c r="B111" s="149">
        <v>41518</v>
      </c>
      <c r="C111" s="151">
        <f t="shared" si="0"/>
        <v>1</v>
      </c>
      <c r="D111" s="151">
        <v>0.5</v>
      </c>
      <c r="E111" s="151">
        <v>0.08</v>
      </c>
      <c r="F111" s="150">
        <v>-2.9583999999999999E-2</v>
      </c>
      <c r="G111" s="154">
        <v>100</v>
      </c>
    </row>
    <row r="112" spans="2:7">
      <c r="B112" s="149">
        <v>41548</v>
      </c>
      <c r="C112" s="151">
        <f t="shared" si="0"/>
        <v>1</v>
      </c>
      <c r="D112" s="151">
        <v>0.5</v>
      </c>
      <c r="E112" s="151">
        <v>0.09</v>
      </c>
      <c r="F112" s="150">
        <v>-0.04</v>
      </c>
      <c r="G112" s="154">
        <v>100</v>
      </c>
    </row>
    <row r="113" spans="2:7">
      <c r="B113" s="149">
        <v>41579</v>
      </c>
      <c r="C113" s="151">
        <f t="shared" si="0"/>
        <v>1</v>
      </c>
      <c r="D113" s="151">
        <v>0.25</v>
      </c>
      <c r="E113" s="151">
        <v>0.08</v>
      </c>
      <c r="F113" s="150">
        <v>-3.8332999999999999E-2</v>
      </c>
      <c r="G113" s="154">
        <v>100</v>
      </c>
    </row>
    <row r="114" spans="2:7">
      <c r="B114" s="149">
        <v>41609</v>
      </c>
      <c r="C114" s="151">
        <f t="shared" si="0"/>
        <v>0.75</v>
      </c>
      <c r="D114" s="151">
        <v>0.25</v>
      </c>
      <c r="E114" s="151">
        <v>0.09</v>
      </c>
      <c r="F114" s="150">
        <v>-4.4999999999999998E-2</v>
      </c>
      <c r="G114" s="154">
        <v>75</v>
      </c>
    </row>
    <row r="115" spans="2:7">
      <c r="B115" s="149">
        <v>41640</v>
      </c>
      <c r="C115" s="151">
        <f t="shared" si="0"/>
        <v>0.75</v>
      </c>
      <c r="D115" s="151">
        <v>0.25</v>
      </c>
      <c r="E115" s="151">
        <v>7.0000000000000007E-2</v>
      </c>
      <c r="F115" s="150">
        <v>-6.0999999999999999E-2</v>
      </c>
      <c r="G115" s="154">
        <v>75</v>
      </c>
    </row>
    <row r="116" spans="2:7">
      <c r="B116" s="149">
        <v>41671</v>
      </c>
      <c r="C116" s="151">
        <f t="shared" si="0"/>
        <v>0.75</v>
      </c>
      <c r="D116" s="151">
        <v>0.25</v>
      </c>
      <c r="E116" s="151">
        <v>7.0000000000000007E-2</v>
      </c>
      <c r="F116" s="150">
        <v>-6.5000000000000002E-2</v>
      </c>
      <c r="G116" s="154">
        <v>75</v>
      </c>
    </row>
    <row r="117" spans="2:7">
      <c r="B117" s="149">
        <v>41699</v>
      </c>
      <c r="C117" s="151">
        <f t="shared" si="0"/>
        <v>0.75</v>
      </c>
      <c r="D117" s="151">
        <v>0.25</v>
      </c>
      <c r="E117" s="151">
        <v>0.08</v>
      </c>
      <c r="F117" s="150">
        <v>-4.4999999999999998E-2</v>
      </c>
      <c r="G117" s="154">
        <v>75</v>
      </c>
    </row>
    <row r="118" spans="2:7">
      <c r="B118" s="149">
        <v>41730</v>
      </c>
      <c r="C118" s="151">
        <f t="shared" si="0"/>
        <v>0.75</v>
      </c>
      <c r="D118" s="151">
        <v>0.25</v>
      </c>
      <c r="E118" s="151">
        <v>0.09</v>
      </c>
      <c r="F118" s="150">
        <v>-4.7500000000000001E-2</v>
      </c>
      <c r="G118" s="154">
        <v>75</v>
      </c>
    </row>
    <row r="119" spans="2:7">
      <c r="B119" s="149">
        <v>41760</v>
      </c>
      <c r="C119" s="151">
        <f t="shared" ref="C119:C174" si="1">+G119/100</f>
        <v>0.75</v>
      </c>
      <c r="D119" s="151">
        <v>0.25</v>
      </c>
      <c r="E119" s="151">
        <v>0.09</v>
      </c>
      <c r="F119" s="150">
        <v>-0.05</v>
      </c>
      <c r="G119" s="154">
        <v>75</v>
      </c>
    </row>
    <row r="120" spans="2:7">
      <c r="B120" s="149">
        <v>41791</v>
      </c>
      <c r="C120" s="151">
        <f t="shared" si="1"/>
        <v>0.75</v>
      </c>
      <c r="D120" s="151">
        <v>0.15</v>
      </c>
      <c r="E120" s="151">
        <v>0.1</v>
      </c>
      <c r="F120" s="150">
        <v>-6.5000000000000002E-2</v>
      </c>
      <c r="G120" s="154">
        <v>75</v>
      </c>
    </row>
    <row r="121" spans="2:7">
      <c r="B121" s="149">
        <v>41821</v>
      </c>
      <c r="C121" s="151">
        <f t="shared" si="1"/>
        <v>0.25</v>
      </c>
      <c r="D121" s="151">
        <v>0.15</v>
      </c>
      <c r="E121" s="151">
        <v>0.09</v>
      </c>
      <c r="F121" s="150">
        <v>-5.2499999999999998E-2</v>
      </c>
      <c r="G121" s="154">
        <v>25</v>
      </c>
    </row>
    <row r="122" spans="2:7">
      <c r="B122" s="149">
        <v>41852</v>
      </c>
      <c r="C122" s="151">
        <f t="shared" si="1"/>
        <v>0.25</v>
      </c>
      <c r="D122" s="151">
        <v>0.15</v>
      </c>
      <c r="E122" s="151">
        <v>0.09</v>
      </c>
      <c r="F122" s="150">
        <v>-0.05</v>
      </c>
      <c r="G122" s="154">
        <v>25</v>
      </c>
    </row>
    <row r="123" spans="2:7">
      <c r="B123" s="149">
        <v>41883</v>
      </c>
      <c r="C123" s="151">
        <f t="shared" si="1"/>
        <v>0.25</v>
      </c>
      <c r="D123" s="151">
        <v>0.05</v>
      </c>
      <c r="E123" s="151">
        <v>0.09</v>
      </c>
      <c r="F123" s="150">
        <v>-3.1111E-2</v>
      </c>
      <c r="G123" s="154">
        <v>25</v>
      </c>
    </row>
    <row r="124" spans="2:7">
      <c r="B124" s="149">
        <v>41913</v>
      </c>
      <c r="C124" s="151">
        <f t="shared" si="1"/>
        <v>0</v>
      </c>
      <c r="D124" s="151">
        <v>0.05</v>
      </c>
      <c r="E124" s="151">
        <v>0.09</v>
      </c>
      <c r="F124" s="150">
        <v>-6.3329999999999997E-2</v>
      </c>
      <c r="G124" s="154">
        <v>0</v>
      </c>
    </row>
    <row r="125" spans="2:7">
      <c r="B125" s="149">
        <v>41944</v>
      </c>
      <c r="C125" s="151">
        <f t="shared" si="1"/>
        <v>0</v>
      </c>
      <c r="D125" s="151">
        <v>0.05</v>
      </c>
      <c r="E125" s="151">
        <v>0.09</v>
      </c>
      <c r="F125" s="150">
        <v>-3.6666999999999998E-2</v>
      </c>
      <c r="G125" s="154">
        <v>0</v>
      </c>
    </row>
    <row r="126" spans="2:7">
      <c r="B126" s="149">
        <v>41974</v>
      </c>
      <c r="C126" s="151">
        <f t="shared" si="1"/>
        <v>0</v>
      </c>
      <c r="D126" s="151">
        <v>0.05</v>
      </c>
      <c r="E126" s="151">
        <v>0.12</v>
      </c>
      <c r="F126" s="150">
        <v>0</v>
      </c>
      <c r="G126" s="154">
        <v>0</v>
      </c>
    </row>
    <row r="127" spans="2:7">
      <c r="B127" s="149">
        <v>42005</v>
      </c>
      <c r="C127" s="151">
        <f t="shared" si="1"/>
        <v>0</v>
      </c>
      <c r="D127" s="151">
        <v>0.05</v>
      </c>
      <c r="E127" s="151">
        <v>0.11</v>
      </c>
      <c r="F127" s="150">
        <v>-0.77777799999999997</v>
      </c>
      <c r="G127" s="154">
        <v>0</v>
      </c>
    </row>
    <row r="128" spans="2:7">
      <c r="B128" s="149">
        <v>42036</v>
      </c>
      <c r="C128" s="151">
        <f t="shared" si="1"/>
        <v>-0.04</v>
      </c>
      <c r="D128" s="151">
        <v>0.05</v>
      </c>
      <c r="E128" s="151">
        <v>0.11</v>
      </c>
      <c r="F128" s="150">
        <v>-0.85</v>
      </c>
      <c r="G128" s="154">
        <v>-4</v>
      </c>
    </row>
    <row r="129" spans="2:7">
      <c r="B129" s="149">
        <v>42064</v>
      </c>
      <c r="C129" s="151">
        <f t="shared" si="1"/>
        <v>-0.25</v>
      </c>
      <c r="D129" s="151">
        <v>0.05</v>
      </c>
      <c r="E129" s="151">
        <v>0.11</v>
      </c>
      <c r="F129" s="150">
        <v>-0.78</v>
      </c>
      <c r="G129" s="154">
        <v>-25</v>
      </c>
    </row>
    <row r="130" spans="2:7">
      <c r="B130" s="149">
        <v>42095</v>
      </c>
      <c r="C130" s="151">
        <f t="shared" si="1"/>
        <v>-0.25</v>
      </c>
      <c r="D130" s="151">
        <v>0.05</v>
      </c>
      <c r="E130" s="151">
        <v>0.12</v>
      </c>
      <c r="F130" s="150">
        <v>-0.79846099999999998</v>
      </c>
      <c r="G130" s="154">
        <v>-25</v>
      </c>
    </row>
    <row r="131" spans="2:7">
      <c r="B131" s="149">
        <v>42125</v>
      </c>
      <c r="C131" s="151">
        <f t="shared" si="1"/>
        <v>-0.25</v>
      </c>
      <c r="D131" s="151">
        <v>0.05</v>
      </c>
      <c r="E131" s="151">
        <v>0.12</v>
      </c>
      <c r="F131" s="150">
        <v>-0.77313699999999996</v>
      </c>
      <c r="G131" s="154">
        <v>-25</v>
      </c>
    </row>
    <row r="132" spans="2:7">
      <c r="B132" s="149">
        <v>42156</v>
      </c>
      <c r="C132" s="151">
        <f t="shared" si="1"/>
        <v>-0.25</v>
      </c>
      <c r="D132" s="151">
        <v>0.05</v>
      </c>
      <c r="E132" s="151">
        <v>0.13</v>
      </c>
      <c r="F132" s="150">
        <v>-0.76</v>
      </c>
      <c r="G132" s="154">
        <v>-25</v>
      </c>
    </row>
    <row r="133" spans="2:7">
      <c r="B133" s="149">
        <v>42186</v>
      </c>
      <c r="C133" s="151">
        <f t="shared" si="1"/>
        <v>-0.35</v>
      </c>
      <c r="D133" s="151">
        <v>0.05</v>
      </c>
      <c r="E133" s="151">
        <v>0.13</v>
      </c>
      <c r="F133" s="150">
        <v>-0.76</v>
      </c>
      <c r="G133" s="154">
        <v>-35</v>
      </c>
    </row>
    <row r="134" spans="2:7">
      <c r="B134" s="149">
        <v>42217</v>
      </c>
      <c r="C134" s="151">
        <f t="shared" si="1"/>
        <v>-0.35</v>
      </c>
      <c r="D134" s="151">
        <v>0.05</v>
      </c>
      <c r="E134" s="151">
        <v>0.14000000000000001</v>
      </c>
      <c r="F134" s="150">
        <v>-0.71929699999999996</v>
      </c>
      <c r="G134" s="154">
        <v>-35</v>
      </c>
    </row>
    <row r="135" spans="2:7">
      <c r="B135" s="149">
        <v>42248</v>
      </c>
      <c r="C135" s="151">
        <f t="shared" si="1"/>
        <v>-0.35</v>
      </c>
      <c r="D135" s="151">
        <v>0.05</v>
      </c>
      <c r="E135" s="151">
        <v>0.14000000000000001</v>
      </c>
      <c r="F135" s="150">
        <v>-0.73083399999999998</v>
      </c>
      <c r="G135" s="154">
        <v>-35</v>
      </c>
    </row>
    <row r="136" spans="2:7">
      <c r="B136" s="149">
        <v>42278</v>
      </c>
      <c r="C136" s="151">
        <f t="shared" si="1"/>
        <v>-0.35</v>
      </c>
      <c r="D136" s="151">
        <v>0.05</v>
      </c>
      <c r="E136" s="151">
        <v>0.12</v>
      </c>
      <c r="F136" s="150">
        <v>-0.82</v>
      </c>
      <c r="G136" s="154">
        <v>-35</v>
      </c>
    </row>
    <row r="137" spans="2:7">
      <c r="B137" s="149">
        <v>42309</v>
      </c>
      <c r="C137" s="151">
        <f t="shared" si="1"/>
        <v>-0.35</v>
      </c>
      <c r="D137" s="151">
        <v>0.05</v>
      </c>
      <c r="E137" s="151">
        <v>0.12</v>
      </c>
      <c r="F137" s="150">
        <v>-0.74208399999999997</v>
      </c>
      <c r="G137" s="154">
        <v>-35</v>
      </c>
    </row>
    <row r="138" spans="2:7">
      <c r="B138" s="149">
        <v>42339</v>
      </c>
      <c r="C138" s="151">
        <f t="shared" si="1"/>
        <v>-0.35</v>
      </c>
      <c r="D138" s="151">
        <v>0.05</v>
      </c>
      <c r="E138" s="151">
        <v>0.24</v>
      </c>
      <c r="F138" s="150">
        <v>-0.74</v>
      </c>
      <c r="G138" s="154">
        <v>-35</v>
      </c>
    </row>
    <row r="139" spans="2:7">
      <c r="B139" s="149">
        <v>42370</v>
      </c>
      <c r="C139" s="151">
        <f t="shared" si="1"/>
        <v>-0.35</v>
      </c>
      <c r="D139" s="151">
        <v>0.05</v>
      </c>
      <c r="E139" s="151">
        <v>0.34</v>
      </c>
      <c r="F139" s="150">
        <v>-0.74</v>
      </c>
      <c r="G139" s="154">
        <v>-35</v>
      </c>
    </row>
    <row r="140" spans="2:7">
      <c r="B140" s="149">
        <v>42401</v>
      </c>
      <c r="C140" s="151">
        <f t="shared" si="1"/>
        <v>-0.5</v>
      </c>
      <c r="D140" s="151">
        <v>0.05</v>
      </c>
      <c r="E140" s="151">
        <v>0.38</v>
      </c>
      <c r="F140" s="150">
        <v>-0.75</v>
      </c>
      <c r="G140" s="154">
        <v>-50</v>
      </c>
    </row>
    <row r="141" spans="2:7">
      <c r="B141" s="149">
        <v>42430</v>
      </c>
      <c r="C141" s="151">
        <f t="shared" si="1"/>
        <v>-0.5</v>
      </c>
      <c r="D141" s="151">
        <v>0</v>
      </c>
      <c r="E141" s="151">
        <v>0.36</v>
      </c>
      <c r="F141" s="150">
        <v>-0.65</v>
      </c>
      <c r="G141" s="154">
        <v>-50</v>
      </c>
    </row>
    <row r="142" spans="2:7">
      <c r="B142" s="149">
        <v>42461</v>
      </c>
      <c r="C142" s="151">
        <f t="shared" si="1"/>
        <v>-0.5</v>
      </c>
      <c r="D142" s="151">
        <v>0</v>
      </c>
      <c r="E142" s="151">
        <v>0.37</v>
      </c>
      <c r="F142" s="150">
        <v>-0.67</v>
      </c>
      <c r="G142" s="154">
        <v>-50</v>
      </c>
    </row>
    <row r="143" spans="2:7">
      <c r="B143" s="149">
        <v>42491</v>
      </c>
      <c r="C143" s="151">
        <f t="shared" si="1"/>
        <v>-0.5</v>
      </c>
      <c r="D143" s="151">
        <v>0</v>
      </c>
      <c r="E143" s="151">
        <v>0.37</v>
      </c>
      <c r="F143" s="150">
        <v>-0.7</v>
      </c>
      <c r="G143" s="154">
        <v>-50</v>
      </c>
    </row>
    <row r="144" spans="2:7">
      <c r="B144" s="149">
        <v>42522</v>
      </c>
      <c r="C144" s="151">
        <f t="shared" si="1"/>
        <v>-0.5</v>
      </c>
      <c r="D144" s="151">
        <v>0</v>
      </c>
      <c r="E144" s="151">
        <v>0.38</v>
      </c>
      <c r="F144" s="150">
        <v>-0.72245099999999995</v>
      </c>
      <c r="G144" s="154">
        <v>-50</v>
      </c>
    </row>
    <row r="145" spans="2:7">
      <c r="B145" s="149">
        <v>42552</v>
      </c>
      <c r="C145" s="151">
        <f t="shared" si="1"/>
        <v>-0.5</v>
      </c>
      <c r="D145" s="151">
        <v>0</v>
      </c>
      <c r="E145" s="151">
        <v>0.39</v>
      </c>
      <c r="F145" s="150">
        <v>-0.72499999999999998</v>
      </c>
      <c r="G145" s="154">
        <v>-50</v>
      </c>
    </row>
    <row r="146" spans="2:7">
      <c r="B146" s="149">
        <v>42583</v>
      </c>
      <c r="C146" s="151">
        <f t="shared" si="1"/>
        <v>-0.5</v>
      </c>
      <c r="D146" s="151">
        <v>0</v>
      </c>
      <c r="E146" s="151">
        <v>0.4</v>
      </c>
      <c r="F146" s="150">
        <v>-0.72</v>
      </c>
      <c r="G146" s="154">
        <v>-50</v>
      </c>
    </row>
    <row r="147" spans="2:7">
      <c r="B147" s="149">
        <v>42614</v>
      </c>
      <c r="C147" s="151">
        <f t="shared" si="1"/>
        <v>-0.5</v>
      </c>
      <c r="D147" s="151">
        <v>0</v>
      </c>
      <c r="E147" s="151">
        <v>0.4</v>
      </c>
      <c r="F147" s="150">
        <v>-0.76</v>
      </c>
      <c r="G147" s="154">
        <v>-50</v>
      </c>
    </row>
    <row r="148" spans="2:7">
      <c r="B148" s="149">
        <v>42644</v>
      </c>
      <c r="C148" s="151">
        <f t="shared" si="1"/>
        <v>-0.5</v>
      </c>
      <c r="D148" s="151">
        <v>0</v>
      </c>
      <c r="E148" s="151">
        <v>0.4</v>
      </c>
      <c r="F148" s="150">
        <v>-0.73199999999999998</v>
      </c>
      <c r="G148" s="154">
        <v>-50</v>
      </c>
    </row>
    <row r="149" spans="2:7">
      <c r="B149" s="149">
        <v>42675</v>
      </c>
      <c r="C149" s="151">
        <f t="shared" si="1"/>
        <v>-0.5</v>
      </c>
      <c r="D149" s="151">
        <v>0</v>
      </c>
      <c r="E149" s="151">
        <v>0.41</v>
      </c>
      <c r="F149" s="150">
        <v>-0.72</v>
      </c>
      <c r="G149" s="154">
        <v>-50</v>
      </c>
    </row>
    <row r="150" spans="2:7">
      <c r="B150" s="149">
        <v>42705</v>
      </c>
      <c r="C150" s="151">
        <f t="shared" si="1"/>
        <v>-0.5</v>
      </c>
      <c r="D150" s="151">
        <v>0</v>
      </c>
      <c r="E150" s="151">
        <v>0.54</v>
      </c>
      <c r="F150" s="150">
        <v>-0.72</v>
      </c>
      <c r="G150" s="154">
        <v>-50</v>
      </c>
    </row>
    <row r="151" spans="2:7">
      <c r="B151" s="149">
        <v>42736</v>
      </c>
      <c r="C151" s="151">
        <f t="shared" si="1"/>
        <v>-0.5</v>
      </c>
      <c r="D151" s="151">
        <v>0</v>
      </c>
      <c r="E151" s="151">
        <v>0.65</v>
      </c>
      <c r="F151" s="150">
        <v>-0.7</v>
      </c>
      <c r="G151" s="154">
        <v>-50</v>
      </c>
    </row>
    <row r="152" spans="2:7">
      <c r="B152" s="149">
        <v>42767</v>
      </c>
      <c r="C152" s="151">
        <f t="shared" si="1"/>
        <v>-0.5</v>
      </c>
      <c r="D152" s="151">
        <v>0</v>
      </c>
      <c r="E152" s="151">
        <v>0.66</v>
      </c>
      <c r="F152" s="150">
        <v>-0.73666699999999996</v>
      </c>
      <c r="G152" s="154">
        <v>-50</v>
      </c>
    </row>
    <row r="153" spans="2:7">
      <c r="B153" s="149">
        <v>42795</v>
      </c>
      <c r="C153" s="151">
        <f t="shared" si="1"/>
        <v>-0.5</v>
      </c>
      <c r="D153" s="151">
        <v>0</v>
      </c>
      <c r="E153" s="151">
        <v>0.79</v>
      </c>
      <c r="F153" s="150">
        <v>-0.73</v>
      </c>
      <c r="G153" s="154">
        <v>-50</v>
      </c>
    </row>
    <row r="154" spans="2:7">
      <c r="B154" s="149">
        <v>42826</v>
      </c>
      <c r="C154" s="151">
        <f t="shared" si="1"/>
        <v>-0.5</v>
      </c>
      <c r="D154" s="151">
        <v>0</v>
      </c>
      <c r="E154" s="151">
        <v>0.9</v>
      </c>
      <c r="F154" s="150">
        <v>-0.73</v>
      </c>
      <c r="G154" s="154">
        <v>-50</v>
      </c>
    </row>
    <row r="155" spans="2:7">
      <c r="B155" s="149">
        <v>42856</v>
      </c>
      <c r="C155" s="151">
        <f t="shared" si="1"/>
        <v>-0.5</v>
      </c>
      <c r="D155" s="151">
        <v>0</v>
      </c>
      <c r="E155" s="151">
        <v>0.91</v>
      </c>
      <c r="F155" s="150">
        <v>-0.7</v>
      </c>
      <c r="G155" s="154">
        <v>-50</v>
      </c>
    </row>
    <row r="156" spans="2:7">
      <c r="B156" s="149">
        <v>42887</v>
      </c>
      <c r="C156" s="151">
        <f t="shared" si="1"/>
        <v>-0.5</v>
      </c>
      <c r="D156" s="151">
        <v>0</v>
      </c>
      <c r="E156" s="151">
        <v>1.04</v>
      </c>
      <c r="F156" s="150">
        <v>-0.71009900000000004</v>
      </c>
      <c r="G156" s="154">
        <v>-50</v>
      </c>
    </row>
    <row r="157" spans="2:7">
      <c r="B157" s="149">
        <v>42917</v>
      </c>
      <c r="C157" s="151">
        <f t="shared" si="1"/>
        <v>-0.5</v>
      </c>
      <c r="D157" s="151">
        <v>0</v>
      </c>
      <c r="E157" s="151">
        <v>1.1499999999999999</v>
      </c>
      <c r="F157" s="150">
        <v>-0.73</v>
      </c>
      <c r="G157" s="154">
        <v>-50</v>
      </c>
    </row>
    <row r="158" spans="2:7">
      <c r="B158" s="149">
        <v>42948</v>
      </c>
      <c r="C158" s="151">
        <f t="shared" si="1"/>
        <v>-0.5</v>
      </c>
      <c r="D158" s="151">
        <v>0</v>
      </c>
      <c r="E158" s="151">
        <v>1.1599999999999999</v>
      </c>
      <c r="F158" s="150">
        <v>-0.74666699999999997</v>
      </c>
      <c r="G158" s="154">
        <v>-50</v>
      </c>
    </row>
    <row r="159" spans="2:7">
      <c r="B159" s="149">
        <v>42979</v>
      </c>
      <c r="C159" s="151">
        <f t="shared" si="1"/>
        <v>-0.5</v>
      </c>
      <c r="D159" s="151">
        <v>0</v>
      </c>
      <c r="E159" s="151">
        <v>1.1499999999999999</v>
      </c>
      <c r="F159" s="150">
        <v>-0.73</v>
      </c>
      <c r="G159" s="154">
        <v>-50</v>
      </c>
    </row>
    <row r="160" spans="2:7">
      <c r="B160" s="149">
        <v>43009</v>
      </c>
      <c r="C160" s="151">
        <f t="shared" si="1"/>
        <v>-0.5</v>
      </c>
      <c r="D160" s="151">
        <v>0</v>
      </c>
      <c r="E160" s="151">
        <v>1.1499999999999999</v>
      </c>
      <c r="F160" s="150">
        <v>-0.755</v>
      </c>
      <c r="G160" s="154">
        <v>-50</v>
      </c>
    </row>
    <row r="161" spans="2:7">
      <c r="B161" s="149">
        <v>43040</v>
      </c>
      <c r="C161" s="151">
        <f t="shared" si="1"/>
        <v>-0.5</v>
      </c>
      <c r="D161" s="151">
        <v>0</v>
      </c>
      <c r="E161" s="151">
        <v>1.1599999999999999</v>
      </c>
      <c r="F161" s="150">
        <v>-0.746</v>
      </c>
      <c r="G161" s="154">
        <v>-50</v>
      </c>
    </row>
    <row r="162" spans="2:7">
      <c r="B162" s="149">
        <v>43070</v>
      </c>
      <c r="C162" s="151">
        <f t="shared" si="1"/>
        <v>-0.5</v>
      </c>
      <c r="D162" s="151">
        <v>0</v>
      </c>
      <c r="E162" s="151">
        <v>1.3</v>
      </c>
      <c r="F162" s="150">
        <v>-0.75</v>
      </c>
      <c r="G162" s="154">
        <v>-50</v>
      </c>
    </row>
    <row r="163" spans="2:7">
      <c r="B163" s="149">
        <v>43101</v>
      </c>
      <c r="C163" s="151">
        <f t="shared" si="1"/>
        <v>-0.5</v>
      </c>
      <c r="D163" s="151">
        <v>0</v>
      </c>
      <c r="E163" s="151">
        <v>1.41</v>
      </c>
      <c r="F163" s="150">
        <v>-0.75272700000000003</v>
      </c>
      <c r="G163" s="154">
        <v>-50</v>
      </c>
    </row>
    <row r="164" spans="2:7">
      <c r="B164" s="149">
        <v>43132</v>
      </c>
      <c r="C164" s="151">
        <f t="shared" si="1"/>
        <v>-0.5</v>
      </c>
      <c r="D164" s="151">
        <v>0</v>
      </c>
      <c r="E164" s="151">
        <v>1.42</v>
      </c>
      <c r="F164" s="150">
        <v>-0.73</v>
      </c>
      <c r="G164" s="154">
        <v>-50</v>
      </c>
    </row>
    <row r="165" spans="2:7">
      <c r="B165" s="149">
        <v>43160</v>
      </c>
      <c r="C165" s="151">
        <f t="shared" si="1"/>
        <v>-0.5</v>
      </c>
      <c r="D165" s="151">
        <v>0</v>
      </c>
      <c r="E165" s="151">
        <v>1.51</v>
      </c>
      <c r="F165" s="150"/>
      <c r="G165" s="154">
        <v>-50</v>
      </c>
    </row>
    <row r="166" spans="2:7">
      <c r="B166" s="149">
        <v>43191</v>
      </c>
      <c r="C166" s="151">
        <f t="shared" si="1"/>
        <v>-0.5</v>
      </c>
      <c r="D166" s="151">
        <v>0</v>
      </c>
      <c r="E166" s="151">
        <v>1.69</v>
      </c>
      <c r="F166" s="150">
        <v>-0.73624999999999996</v>
      </c>
      <c r="G166" s="154">
        <v>-50</v>
      </c>
    </row>
    <row r="167" spans="2:7">
      <c r="B167" s="149">
        <v>43221</v>
      </c>
      <c r="C167" s="151">
        <f t="shared" si="1"/>
        <v>-0.5</v>
      </c>
      <c r="D167" s="151">
        <v>0</v>
      </c>
      <c r="E167" s="151">
        <v>1.7</v>
      </c>
      <c r="F167" s="150"/>
      <c r="G167" s="154">
        <v>-50</v>
      </c>
    </row>
    <row r="168" spans="2:7">
      <c r="B168" s="149">
        <v>43252</v>
      </c>
      <c r="C168" s="151">
        <f t="shared" si="1"/>
        <v>-0.5</v>
      </c>
      <c r="D168" s="151">
        <v>0</v>
      </c>
      <c r="E168" s="151">
        <v>1.82</v>
      </c>
      <c r="F168" s="150">
        <v>-0.73</v>
      </c>
      <c r="G168" s="154">
        <v>-50</v>
      </c>
    </row>
    <row r="169" spans="2:7">
      <c r="B169" s="149">
        <v>43282</v>
      </c>
      <c r="C169" s="151">
        <f t="shared" si="1"/>
        <v>-0.5</v>
      </c>
      <c r="D169" s="151">
        <v>0</v>
      </c>
      <c r="E169" s="151">
        <v>1.91</v>
      </c>
      <c r="F169" s="150">
        <v>-0.73197999999999996</v>
      </c>
      <c r="G169" s="154">
        <v>-50</v>
      </c>
    </row>
    <row r="170" spans="2:7">
      <c r="B170" s="149">
        <v>43313</v>
      </c>
      <c r="C170" s="151">
        <f t="shared" si="1"/>
        <v>-0.5</v>
      </c>
      <c r="D170" s="151">
        <v>0</v>
      </c>
      <c r="E170" s="151">
        <v>1.91</v>
      </c>
      <c r="F170" s="150">
        <v>-0.73606000000000005</v>
      </c>
      <c r="G170" s="154">
        <v>-50</v>
      </c>
    </row>
    <row r="171" spans="2:7">
      <c r="B171" s="149">
        <v>43344</v>
      </c>
      <c r="C171" s="151">
        <f t="shared" si="1"/>
        <v>-0.5</v>
      </c>
      <c r="D171" s="151">
        <v>0</v>
      </c>
      <c r="E171" s="151">
        <v>1.95</v>
      </c>
      <c r="F171" s="150">
        <v>-0.73316999999999999</v>
      </c>
      <c r="G171" s="154">
        <v>-50</v>
      </c>
    </row>
    <row r="172" spans="2:7">
      <c r="B172" s="149">
        <v>43374</v>
      </c>
      <c r="C172" s="151">
        <f t="shared" si="1"/>
        <v>-0.5</v>
      </c>
      <c r="D172" s="151">
        <v>0</v>
      </c>
      <c r="E172" s="151">
        <v>2.19</v>
      </c>
      <c r="F172" s="150">
        <v>-0.72</v>
      </c>
      <c r="G172" s="154">
        <v>-50</v>
      </c>
    </row>
    <row r="173" spans="2:7">
      <c r="B173" s="149">
        <v>43405</v>
      </c>
      <c r="C173" s="151">
        <f t="shared" si="1"/>
        <v>-0.5</v>
      </c>
      <c r="D173" s="151">
        <v>0</v>
      </c>
      <c r="E173" s="151">
        <v>2.2000000000000002</v>
      </c>
      <c r="F173" s="150">
        <v>-0.73</v>
      </c>
      <c r="G173" s="154">
        <v>-50</v>
      </c>
    </row>
    <row r="174" spans="2:7">
      <c r="B174" s="149">
        <v>43435</v>
      </c>
      <c r="C174" s="151">
        <f t="shared" si="1"/>
        <v>-0.5</v>
      </c>
      <c r="D174" s="151">
        <v>0</v>
      </c>
      <c r="E174" s="151">
        <v>2.27</v>
      </c>
      <c r="F174" s="150">
        <v>-0.73</v>
      </c>
      <c r="G174" s="154">
        <v>-50</v>
      </c>
    </row>
    <row r="175" spans="2:7">
      <c r="B175" s="149">
        <v>43466</v>
      </c>
      <c r="C175" s="151">
        <v>-0.5</v>
      </c>
      <c r="D175" s="151">
        <v>0</v>
      </c>
      <c r="E175" s="151">
        <v>2.4</v>
      </c>
      <c r="F175" s="150"/>
      <c r="G175" s="154"/>
    </row>
    <row r="176" spans="2:7">
      <c r="B176" s="149">
        <v>43497</v>
      </c>
      <c r="C176" s="151">
        <v>-0.5</v>
      </c>
      <c r="D176" s="151">
        <v>0</v>
      </c>
      <c r="E176" s="151">
        <v>2.4</v>
      </c>
      <c r="F176" s="150"/>
      <c r="G176" s="154"/>
    </row>
    <row r="177" spans="2:7">
      <c r="B177" s="149">
        <v>43525</v>
      </c>
      <c r="C177" s="151">
        <v>-0.5</v>
      </c>
      <c r="D177" s="151">
        <v>0</v>
      </c>
      <c r="E177" s="151">
        <v>2.41</v>
      </c>
      <c r="F177" s="150"/>
      <c r="G177" s="154"/>
    </row>
    <row r="178" spans="2:7">
      <c r="B178" s="149">
        <v>43556</v>
      </c>
      <c r="C178" s="151">
        <v>-0.5</v>
      </c>
      <c r="D178" s="151">
        <v>0</v>
      </c>
      <c r="E178" s="151">
        <v>2.42</v>
      </c>
      <c r="F178" s="150"/>
      <c r="G178" s="154"/>
    </row>
    <row r="179" spans="2:7">
      <c r="B179" s="149">
        <v>43586</v>
      </c>
      <c r="C179" s="151">
        <v>-0.5</v>
      </c>
      <c r="D179" s="151">
        <v>0</v>
      </c>
      <c r="E179" s="151">
        <v>2.39</v>
      </c>
      <c r="F179" s="150"/>
      <c r="G179" s="154"/>
    </row>
    <row r="180" spans="2:7">
      <c r="B180" s="149">
        <v>43617</v>
      </c>
      <c r="C180" s="151">
        <v>-0.5</v>
      </c>
      <c r="D180" s="151">
        <v>0</v>
      </c>
      <c r="E180" s="151">
        <v>2.38</v>
      </c>
      <c r="F180" s="150"/>
      <c r="G180" s="154"/>
    </row>
    <row r="181" spans="2:7">
      <c r="B181" s="149">
        <v>43647</v>
      </c>
      <c r="C181" s="151">
        <v>-0.5</v>
      </c>
      <c r="D181" s="151">
        <v>0</v>
      </c>
      <c r="E181" s="151">
        <v>2.4</v>
      </c>
      <c r="F181" s="150"/>
      <c r="G181" s="154"/>
    </row>
    <row r="182" spans="2:7">
      <c r="B182" s="149">
        <v>43678</v>
      </c>
      <c r="C182" s="151">
        <v>-0.5</v>
      </c>
      <c r="D182" s="151">
        <v>0</v>
      </c>
      <c r="E182" s="151">
        <v>2.13</v>
      </c>
      <c r="F182" s="150"/>
      <c r="G182" s="154"/>
    </row>
    <row r="183" spans="2:7">
      <c r="B183" s="149">
        <v>43709</v>
      </c>
      <c r="C183" s="151">
        <v>-0.5</v>
      </c>
      <c r="D183" s="151">
        <v>0</v>
      </c>
      <c r="E183" s="151">
        <v>2.04</v>
      </c>
      <c r="F183" s="150"/>
      <c r="G183" s="154"/>
    </row>
    <row r="184" spans="2:7">
      <c r="B184" s="149">
        <v>43739</v>
      </c>
      <c r="C184" s="151">
        <v>-0.5</v>
      </c>
      <c r="D184" s="151">
        <v>0</v>
      </c>
      <c r="E184" s="151">
        <v>1.83</v>
      </c>
      <c r="F184" s="150"/>
      <c r="G184" s="154"/>
    </row>
    <row r="185" spans="2:7">
      <c r="B185" s="149">
        <v>43770</v>
      </c>
      <c r="C185" s="151">
        <v>-0.5</v>
      </c>
      <c r="D185" s="151">
        <v>0</v>
      </c>
      <c r="E185" s="151">
        <v>1.55</v>
      </c>
      <c r="F185" s="150"/>
      <c r="G185" s="154"/>
    </row>
    <row r="186" spans="2:7">
      <c r="B186" s="149">
        <v>43800</v>
      </c>
      <c r="C186" s="151">
        <v>-0.5</v>
      </c>
      <c r="D186" s="151">
        <v>0</v>
      </c>
      <c r="E186" s="151">
        <v>1.55</v>
      </c>
      <c r="F186" s="150"/>
      <c r="G186" s="154"/>
    </row>
    <row r="187" spans="2:7">
      <c r="B187" s="155">
        <v>43831</v>
      </c>
      <c r="C187" s="151">
        <v>-0.5</v>
      </c>
      <c r="D187" s="151">
        <v>0</v>
      </c>
      <c r="E187" s="151">
        <v>1.55</v>
      </c>
      <c r="F187" s="150"/>
      <c r="G187" s="150"/>
    </row>
    <row r="188" spans="2:7">
      <c r="B188" s="155">
        <v>43862</v>
      </c>
      <c r="C188" s="151">
        <v>-0.5</v>
      </c>
      <c r="D188" s="151">
        <v>0</v>
      </c>
      <c r="E188" s="151">
        <v>1.58</v>
      </c>
      <c r="F188" s="150"/>
      <c r="G188" s="150"/>
    </row>
    <row r="189" spans="2:7">
      <c r="B189" s="155">
        <v>43891</v>
      </c>
      <c r="C189" s="151">
        <v>-0.5</v>
      </c>
      <c r="D189" s="151">
        <v>0</v>
      </c>
      <c r="E189" s="151">
        <v>0.65</v>
      </c>
      <c r="F189" s="150"/>
      <c r="G189" s="150"/>
    </row>
    <row r="190" spans="2:7">
      <c r="B190" s="155">
        <v>43922</v>
      </c>
      <c r="C190" s="151">
        <v>-0.5</v>
      </c>
      <c r="D190" s="151">
        <v>0</v>
      </c>
      <c r="E190" s="151">
        <v>0.05</v>
      </c>
      <c r="F190" s="150"/>
      <c r="G190" s="150"/>
    </row>
    <row r="191" spans="2:7">
      <c r="B191" s="155">
        <v>43952</v>
      </c>
      <c r="C191" s="151">
        <v>-0.5</v>
      </c>
      <c r="D191" s="151">
        <v>0</v>
      </c>
      <c r="E191" s="151">
        <v>0.05</v>
      </c>
      <c r="F191" s="150"/>
      <c r="G191" s="150"/>
    </row>
    <row r="192" spans="2:7">
      <c r="B192" s="155">
        <v>43983</v>
      </c>
      <c r="C192" s="151">
        <v>-0.5</v>
      </c>
      <c r="D192" s="151">
        <v>0</v>
      </c>
      <c r="E192" s="151">
        <v>0.08</v>
      </c>
      <c r="F192" s="150"/>
      <c r="G192" s="150"/>
    </row>
    <row r="193" spans="2:7">
      <c r="B193" s="155">
        <v>44014</v>
      </c>
      <c r="C193" s="151">
        <v>-0.5</v>
      </c>
      <c r="D193" s="151">
        <v>0</v>
      </c>
      <c r="E193" s="151">
        <v>0.09</v>
      </c>
      <c r="F193" s="150"/>
      <c r="G193" s="150"/>
    </row>
    <row r="194" spans="2:7">
      <c r="B194" s="155">
        <v>44046</v>
      </c>
      <c r="C194" s="151">
        <v>-0.5</v>
      </c>
      <c r="D194" s="151">
        <v>0</v>
      </c>
      <c r="E194" s="151">
        <v>0.1</v>
      </c>
      <c r="F194" s="150"/>
      <c r="G194" s="150"/>
    </row>
    <row r="195" spans="2:7">
      <c r="B195" s="155">
        <v>44078</v>
      </c>
      <c r="C195" s="151">
        <v>-0.5</v>
      </c>
      <c r="D195" s="151">
        <v>0</v>
      </c>
      <c r="E195" s="151">
        <v>0.09</v>
      </c>
      <c r="F195" s="150"/>
      <c r="G195" s="150"/>
    </row>
    <row r="196" spans="2:7">
      <c r="B196" s="155">
        <v>44109</v>
      </c>
      <c r="C196" s="151">
        <v>-0.5</v>
      </c>
      <c r="D196" s="151">
        <v>0</v>
      </c>
      <c r="E196" s="151">
        <v>0.09</v>
      </c>
      <c r="F196" s="150"/>
      <c r="G196" s="150"/>
    </row>
    <row r="197" spans="2:7">
      <c r="B197" s="155">
        <v>44136</v>
      </c>
      <c r="C197" s="151">
        <v>-0.5</v>
      </c>
      <c r="D197" s="151">
        <v>0</v>
      </c>
      <c r="E197" s="151">
        <v>0.09</v>
      </c>
      <c r="F197" s="150"/>
      <c r="G197" s="150"/>
    </row>
    <row r="198" spans="2:7">
      <c r="B198" s="155">
        <v>44172</v>
      </c>
      <c r="C198" s="151">
        <v>-0.5</v>
      </c>
      <c r="D198" s="151">
        <v>0</v>
      </c>
      <c r="E198" s="151">
        <v>0.09</v>
      </c>
      <c r="F198" s="150"/>
      <c r="G198" s="150"/>
    </row>
    <row r="199" spans="2:7">
      <c r="B199" s="155">
        <v>44200</v>
      </c>
      <c r="C199" s="151">
        <v>-0.5</v>
      </c>
      <c r="D199" s="151">
        <v>0</v>
      </c>
      <c r="E199" s="151">
        <v>0.09</v>
      </c>
      <c r="F199" s="150"/>
      <c r="G199" s="150"/>
    </row>
    <row r="200" spans="2:7">
      <c r="B200" s="155">
        <v>44228</v>
      </c>
      <c r="C200" s="151">
        <v>-0.5</v>
      </c>
      <c r="D200" s="151">
        <v>0</v>
      </c>
      <c r="E200" s="151">
        <v>0.08</v>
      </c>
      <c r="F200" s="150"/>
      <c r="G200" s="150"/>
    </row>
    <row r="201" spans="2:7">
      <c r="B201" s="155">
        <v>44256</v>
      </c>
      <c r="C201" s="151">
        <v>-0.5</v>
      </c>
      <c r="D201" s="151">
        <v>0</v>
      </c>
      <c r="E201" s="151">
        <v>7.0000000000000007E-2</v>
      </c>
      <c r="F201" s="150"/>
      <c r="G201" s="150"/>
    </row>
    <row r="202" spans="2:7">
      <c r="B202" s="155">
        <v>44287</v>
      </c>
      <c r="C202" s="151">
        <v>-0.5</v>
      </c>
      <c r="D202" s="151">
        <v>0</v>
      </c>
      <c r="E202" s="151">
        <v>7.0000000000000007E-2</v>
      </c>
      <c r="F202" s="150"/>
      <c r="G202" s="150"/>
    </row>
    <row r="203" spans="2:7">
      <c r="B203" s="155">
        <v>44317</v>
      </c>
      <c r="C203" s="151">
        <v>-0.5</v>
      </c>
      <c r="D203" s="151">
        <v>0</v>
      </c>
      <c r="E203" s="151">
        <v>0.06</v>
      </c>
      <c r="F203" s="150"/>
      <c r="G203" s="150"/>
    </row>
    <row r="204" spans="2:7">
      <c r="B204" s="155">
        <v>44348</v>
      </c>
      <c r="C204" s="151">
        <v>-0.5</v>
      </c>
      <c r="D204" s="151">
        <v>0</v>
      </c>
      <c r="E204" s="151">
        <v>0.06</v>
      </c>
      <c r="F204" s="150"/>
      <c r="G204" s="150"/>
    </row>
    <row r="205" spans="2:7">
      <c r="B205" s="155" t="s">
        <v>137</v>
      </c>
      <c r="C205" s="151">
        <v>-0.5</v>
      </c>
      <c r="D205" s="151">
        <v>0</v>
      </c>
      <c r="E205" s="151">
        <v>0.1</v>
      </c>
      <c r="F205" s="150"/>
      <c r="G205" s="150"/>
    </row>
    <row r="206" spans="2:7">
      <c r="B206" s="155" t="s">
        <v>138</v>
      </c>
      <c r="C206" s="151">
        <v>-0.5</v>
      </c>
      <c r="D206" s="151">
        <v>0</v>
      </c>
      <c r="E206" s="151">
        <v>0.1</v>
      </c>
      <c r="F206" s="150"/>
      <c r="G206" s="150"/>
    </row>
    <row r="207" spans="2:7">
      <c r="B207" s="161" t="s">
        <v>139</v>
      </c>
      <c r="C207" s="151">
        <v>-0.5</v>
      </c>
      <c r="D207" s="151">
        <v>0</v>
      </c>
      <c r="E207" s="150">
        <v>0.08</v>
      </c>
      <c r="F207" s="150"/>
      <c r="G207" s="150"/>
    </row>
    <row r="208" spans="2:7">
      <c r="B208" s="161" t="s">
        <v>140</v>
      </c>
      <c r="C208" s="151">
        <v>-0.5</v>
      </c>
      <c r="D208" s="151">
        <v>0</v>
      </c>
      <c r="E208" s="150">
        <v>0.08</v>
      </c>
      <c r="F208" s="150"/>
      <c r="G208" s="150"/>
    </row>
    <row r="209" spans="2:7">
      <c r="B209" s="161" t="s">
        <v>141</v>
      </c>
      <c r="C209" s="151">
        <v>-0.5</v>
      </c>
      <c r="D209" s="151">
        <v>0</v>
      </c>
      <c r="E209" s="150">
        <v>0.08</v>
      </c>
      <c r="F209" s="150"/>
      <c r="G209" s="150"/>
    </row>
    <row r="210" spans="2:7">
      <c r="B210" s="161" t="s">
        <v>142</v>
      </c>
      <c r="C210" s="151">
        <v>-0.5</v>
      </c>
      <c r="D210" s="151">
        <v>0</v>
      </c>
      <c r="E210" s="150">
        <v>0.08</v>
      </c>
      <c r="F210" s="150"/>
      <c r="G210" s="150"/>
    </row>
    <row r="211" spans="2:7">
      <c r="B211" s="155">
        <v>44561</v>
      </c>
      <c r="C211" s="151">
        <v>-0.5</v>
      </c>
      <c r="D211" s="151">
        <v>0</v>
      </c>
      <c r="E211" s="150">
        <v>7.0000000000000007E-2</v>
      </c>
      <c r="F211" s="150"/>
      <c r="G211" s="150"/>
    </row>
    <row r="212" spans="2:7">
      <c r="B212" s="155" t="s">
        <v>196</v>
      </c>
      <c r="C212" s="151">
        <v>-0.5</v>
      </c>
      <c r="D212" s="151">
        <v>0</v>
      </c>
      <c r="E212" s="150">
        <v>0.08</v>
      </c>
      <c r="F212" s="150"/>
      <c r="G212" s="150"/>
    </row>
    <row r="213" spans="2:7">
      <c r="B213" s="155" t="s">
        <v>197</v>
      </c>
      <c r="C213" s="151">
        <v>-0.5</v>
      </c>
      <c r="D213" s="151">
        <v>0</v>
      </c>
      <c r="E213" s="150">
        <v>0.08</v>
      </c>
      <c r="F213" s="150"/>
      <c r="G213" s="150"/>
    </row>
    <row r="214" spans="2:7">
      <c r="B214" s="155" t="s">
        <v>198</v>
      </c>
      <c r="C214" s="151">
        <v>-0.5</v>
      </c>
      <c r="D214" s="151">
        <v>0</v>
      </c>
      <c r="E214" s="150">
        <v>0.08</v>
      </c>
      <c r="F214" s="150"/>
      <c r="G214" s="150"/>
    </row>
    <row r="215" spans="2:7">
      <c r="B215" s="155" t="s">
        <v>199</v>
      </c>
      <c r="C215" s="151">
        <v>-0.5</v>
      </c>
      <c r="D215" s="151">
        <v>0</v>
      </c>
      <c r="E215" s="150">
        <v>0.33</v>
      </c>
      <c r="F215" s="150"/>
      <c r="G215" s="150"/>
    </row>
    <row r="216" spans="2:7">
      <c r="B216" s="155" t="s">
        <v>200</v>
      </c>
      <c r="C216" s="151">
        <v>-0.5</v>
      </c>
      <c r="D216" s="151">
        <v>0</v>
      </c>
      <c r="E216" s="150">
        <v>0.33</v>
      </c>
      <c r="F216" s="150"/>
      <c r="G216" s="150"/>
    </row>
    <row r="217" spans="2:7">
      <c r="B217" s="155" t="s">
        <v>201</v>
      </c>
      <c r="C217" s="151">
        <v>-0.5</v>
      </c>
      <c r="D217" s="151">
        <v>0</v>
      </c>
      <c r="E217" s="150">
        <v>0.83</v>
      </c>
      <c r="F217" s="150"/>
      <c r="G217" s="150"/>
    </row>
    <row r="218" spans="2:7">
      <c r="B218" s="155" t="s">
        <v>202</v>
      </c>
      <c r="C218" s="151">
        <v>-0.5</v>
      </c>
      <c r="D218" s="151">
        <v>0</v>
      </c>
      <c r="E218" s="150">
        <v>1.58</v>
      </c>
      <c r="F218" s="150"/>
      <c r="G218" s="150"/>
    </row>
    <row r="219" spans="2:7">
      <c r="B219" s="155" t="s">
        <v>208</v>
      </c>
      <c r="C219" s="151">
        <v>-0.5</v>
      </c>
      <c r="D219" s="150">
        <v>0</v>
      </c>
      <c r="E219" s="150">
        <v>1.58</v>
      </c>
      <c r="F219" s="150"/>
      <c r="G219" s="150"/>
    </row>
    <row r="220" spans="2:7">
      <c r="B220" s="155" t="s">
        <v>216</v>
      </c>
      <c r="C220" s="151">
        <v>0</v>
      </c>
      <c r="D220" s="150">
        <v>0.5</v>
      </c>
      <c r="E220" s="150">
        <v>1.58</v>
      </c>
      <c r="F220" s="150"/>
      <c r="G220" s="150"/>
    </row>
    <row r="221" spans="2:7">
      <c r="B221" s="155" t="s">
        <v>209</v>
      </c>
      <c r="C221" s="151">
        <v>0</v>
      </c>
      <c r="D221" s="150">
        <v>0.5</v>
      </c>
      <c r="E221" s="150">
        <v>2.33</v>
      </c>
      <c r="F221" s="150"/>
      <c r="G221" s="150"/>
    </row>
    <row r="222" spans="2:7">
      <c r="B222" s="155" t="s">
        <v>210</v>
      </c>
      <c r="C222" s="151">
        <v>0</v>
      </c>
      <c r="D222" s="150">
        <v>0.5</v>
      </c>
      <c r="E222" s="150">
        <v>2.33</v>
      </c>
      <c r="F222" s="150"/>
      <c r="G222" s="150"/>
    </row>
    <row r="223" spans="2:7">
      <c r="B223" s="155" t="s">
        <v>214</v>
      </c>
      <c r="C223" s="151">
        <v>0.75</v>
      </c>
      <c r="D223" s="150">
        <v>1.25</v>
      </c>
      <c r="E223" s="150">
        <v>2.33</v>
      </c>
      <c r="F223" s="150"/>
      <c r="G223" s="150"/>
    </row>
    <row r="224" spans="2:7">
      <c r="B224" s="155" t="s">
        <v>213</v>
      </c>
      <c r="C224" s="151">
        <v>0.75</v>
      </c>
      <c r="D224" s="150">
        <v>1.25</v>
      </c>
      <c r="E224" s="150">
        <v>3.08</v>
      </c>
      <c r="F224" s="150"/>
      <c r="G224" s="150"/>
    </row>
    <row r="225" spans="2:7">
      <c r="B225" s="155" t="s">
        <v>215</v>
      </c>
      <c r="C225" s="151">
        <v>1.5</v>
      </c>
      <c r="D225" s="151">
        <v>2</v>
      </c>
      <c r="E225" s="150">
        <v>3.08</v>
      </c>
      <c r="F225" s="150"/>
      <c r="G225" s="150"/>
    </row>
    <row r="226" spans="2:7">
      <c r="B226" s="155" t="s">
        <v>211</v>
      </c>
      <c r="C226" s="151">
        <v>1.5</v>
      </c>
      <c r="D226" s="151">
        <v>2</v>
      </c>
      <c r="E226" s="150">
        <v>3.83</v>
      </c>
      <c r="F226" s="150"/>
      <c r="G226" s="150"/>
    </row>
    <row r="227" spans="2:7">
      <c r="B227" s="155" t="s">
        <v>217</v>
      </c>
      <c r="C227" s="151">
        <v>1.5</v>
      </c>
      <c r="D227" s="151">
        <v>2</v>
      </c>
      <c r="E227" s="150">
        <v>4.33</v>
      </c>
      <c r="F227" s="150"/>
      <c r="G227" s="150"/>
    </row>
    <row r="228" spans="2:7">
      <c r="B228" s="155" t="s">
        <v>218</v>
      </c>
      <c r="C228" s="151">
        <v>2</v>
      </c>
      <c r="D228" s="151">
        <v>2.5</v>
      </c>
      <c r="E228" s="150">
        <v>4.33</v>
      </c>
      <c r="F228" s="150"/>
      <c r="G228" s="150"/>
    </row>
    <row r="229" spans="2:7">
      <c r="B229" s="155" t="s">
        <v>203</v>
      </c>
      <c r="C229" s="151">
        <v>2</v>
      </c>
      <c r="D229" s="151">
        <v>2.5</v>
      </c>
      <c r="E229" s="150">
        <v>4.33</v>
      </c>
      <c r="F229" s="150"/>
      <c r="G229" s="15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5CFF-1451-4F38-9E02-C4C0D33319EF}">
  <dimension ref="B2:R22"/>
  <sheetViews>
    <sheetView workbookViewId="0"/>
  </sheetViews>
  <sheetFormatPr defaultRowHeight="15"/>
  <cols>
    <col min="1" max="1" width="7.85546875" customWidth="1"/>
    <col min="2" max="2" width="9.42578125" customWidth="1"/>
    <col min="3" max="3" width="18.5703125" customWidth="1"/>
    <col min="4" max="4" width="17.7109375" customWidth="1"/>
    <col min="5" max="5" width="18.140625" customWidth="1"/>
    <col min="6" max="6" width="18.5703125" customWidth="1"/>
  </cols>
  <sheetData>
    <row r="2" spans="2:18" ht="15.75">
      <c r="B2" s="45"/>
      <c r="C2" s="45"/>
      <c r="D2" s="45"/>
      <c r="E2" s="45"/>
    </row>
    <row r="3" spans="2:18" ht="15.75">
      <c r="B3" s="45"/>
      <c r="C3" s="45"/>
      <c r="D3" s="45"/>
      <c r="E3" s="45"/>
    </row>
    <row r="4" spans="2:18" ht="16.5" thickBot="1">
      <c r="B4" s="163"/>
      <c r="C4" s="163"/>
      <c r="D4" s="163"/>
      <c r="E4" s="163"/>
      <c r="F4" s="164" t="s">
        <v>143</v>
      </c>
    </row>
    <row r="5" spans="2:18" ht="22.5" customHeight="1" thickTop="1">
      <c r="B5" s="196" t="s">
        <v>144</v>
      </c>
      <c r="C5" s="196"/>
      <c r="D5" s="196"/>
      <c r="E5" s="196"/>
      <c r="F5" s="196"/>
      <c r="G5" s="162"/>
    </row>
    <row r="6" spans="2:18" ht="31.5">
      <c r="B6" s="81" t="s">
        <v>106</v>
      </c>
      <c r="C6" s="165" t="s">
        <v>61</v>
      </c>
      <c r="D6" s="166" t="s">
        <v>145</v>
      </c>
      <c r="E6" s="166" t="s">
        <v>146</v>
      </c>
      <c r="F6" s="166" t="s">
        <v>147</v>
      </c>
    </row>
    <row r="7" spans="2:18">
      <c r="B7" s="86">
        <v>1</v>
      </c>
      <c r="C7" s="167">
        <v>2</v>
      </c>
      <c r="D7" s="168">
        <v>3</v>
      </c>
      <c r="E7" s="168">
        <v>4</v>
      </c>
      <c r="F7" s="168">
        <v>5</v>
      </c>
    </row>
    <row r="8" spans="2:18" ht="15.75">
      <c r="B8" s="94" t="s">
        <v>14</v>
      </c>
      <c r="C8" s="169" t="s">
        <v>148</v>
      </c>
      <c r="D8" s="176">
        <v>6</v>
      </c>
      <c r="E8" s="177">
        <v>13.9</v>
      </c>
      <c r="F8" s="177">
        <v>16.7</v>
      </c>
    </row>
    <row r="9" spans="2:18" ht="15.75">
      <c r="B9" s="94" t="s">
        <v>15</v>
      </c>
      <c r="C9" s="169" t="s">
        <v>149</v>
      </c>
      <c r="D9" s="177">
        <v>5.7</v>
      </c>
      <c r="E9" s="177">
        <v>14.7</v>
      </c>
      <c r="F9" s="177">
        <v>17.7</v>
      </c>
    </row>
    <row r="10" spans="2:18" ht="15.75">
      <c r="B10" s="94" t="s">
        <v>16</v>
      </c>
      <c r="C10" s="169" t="s">
        <v>150</v>
      </c>
      <c r="D10" s="177">
        <v>5.4</v>
      </c>
      <c r="E10" s="177">
        <v>14.8</v>
      </c>
      <c r="F10" s="177">
        <v>17.7</v>
      </c>
    </row>
    <row r="11" spans="2:18" ht="15.75">
      <c r="B11" s="94" t="s">
        <v>17</v>
      </c>
      <c r="C11" s="169" t="s">
        <v>151</v>
      </c>
      <c r="D11" s="177">
        <v>5.0999999999999996</v>
      </c>
      <c r="E11" s="177">
        <v>15.5</v>
      </c>
      <c r="F11" s="177">
        <v>18.5</v>
      </c>
      <c r="R11" s="63"/>
    </row>
    <row r="12" spans="2:18" ht="15.75">
      <c r="B12" s="94" t="s">
        <v>18</v>
      </c>
      <c r="C12" s="169" t="s">
        <v>152</v>
      </c>
      <c r="D12" s="177">
        <v>4.4000000000000004</v>
      </c>
      <c r="E12" s="177">
        <v>15.7</v>
      </c>
      <c r="F12" s="177">
        <v>18.600000000000001</v>
      </c>
    </row>
    <row r="13" spans="2:18" ht="15.75">
      <c r="B13" s="94" t="s">
        <v>19</v>
      </c>
      <c r="C13" s="169" t="s">
        <v>153</v>
      </c>
      <c r="D13" s="177">
        <v>4.0999999999999996</v>
      </c>
      <c r="E13" s="177">
        <v>16.3</v>
      </c>
      <c r="F13" s="177">
        <v>19.100000000000001</v>
      </c>
    </row>
    <row r="14" spans="2:18" ht="15.75">
      <c r="B14" s="94" t="s">
        <v>20</v>
      </c>
      <c r="C14" s="169" t="s">
        <v>154</v>
      </c>
      <c r="D14" s="177">
        <v>3.6</v>
      </c>
      <c r="E14" s="176">
        <v>16</v>
      </c>
      <c r="F14" s="177">
        <v>18.8</v>
      </c>
    </row>
    <row r="15" spans="2:18" ht="15.75">
      <c r="B15" s="94" t="s">
        <v>21</v>
      </c>
      <c r="C15" s="169" t="s">
        <v>155</v>
      </c>
      <c r="D15" s="177">
        <v>3.2</v>
      </c>
      <c r="E15" s="177">
        <v>16.3</v>
      </c>
      <c r="F15" s="176">
        <v>19</v>
      </c>
    </row>
    <row r="16" spans="2:18" ht="15.75">
      <c r="B16" s="94" t="s">
        <v>22</v>
      </c>
      <c r="C16" s="169" t="s">
        <v>156</v>
      </c>
      <c r="D16" s="176">
        <v>3</v>
      </c>
      <c r="E16" s="177">
        <v>16.2</v>
      </c>
      <c r="F16" s="177">
        <v>18.899999999999999</v>
      </c>
    </row>
    <row r="17" spans="2:6" ht="15.75">
      <c r="B17" s="94" t="s">
        <v>23</v>
      </c>
      <c r="C17" s="169" t="s">
        <v>157</v>
      </c>
      <c r="D17" s="177">
        <v>2.7</v>
      </c>
      <c r="E17" s="177">
        <v>16.8</v>
      </c>
      <c r="F17" s="176">
        <v>19.5</v>
      </c>
    </row>
    <row r="18" spans="2:6" ht="15.75">
      <c r="B18" s="94" t="s">
        <v>102</v>
      </c>
      <c r="C18" s="169" t="s">
        <v>158</v>
      </c>
      <c r="D18" s="176">
        <v>2.9</v>
      </c>
      <c r="E18" s="177">
        <v>16.3</v>
      </c>
      <c r="F18" s="177">
        <v>18.8</v>
      </c>
    </row>
    <row r="19" spans="2:6" ht="15.75">
      <c r="B19" s="94" t="s">
        <v>103</v>
      </c>
      <c r="C19" s="169" t="s">
        <v>159</v>
      </c>
      <c r="D19" s="177">
        <v>2.6</v>
      </c>
      <c r="E19" s="177">
        <v>17.2</v>
      </c>
      <c r="F19" s="176">
        <v>19.7</v>
      </c>
    </row>
    <row r="20" spans="2:6" ht="15.75">
      <c r="B20" s="130" t="s">
        <v>136</v>
      </c>
      <c r="C20" s="178" t="s">
        <v>160</v>
      </c>
      <c r="D20" s="179">
        <v>2.2999999999999998</v>
      </c>
      <c r="E20" s="180">
        <v>17.100000000000001</v>
      </c>
      <c r="F20" s="180">
        <v>19.600000000000001</v>
      </c>
    </row>
    <row r="21" spans="2:6" ht="15.75">
      <c r="B21" s="130" t="s">
        <v>190</v>
      </c>
      <c r="C21" s="178" t="s">
        <v>191</v>
      </c>
      <c r="D21" s="189">
        <v>2</v>
      </c>
      <c r="E21" s="189">
        <v>17.100000000000001</v>
      </c>
      <c r="F21" s="189">
        <v>19.7</v>
      </c>
    </row>
    <row r="22" spans="2:6" ht="15.75">
      <c r="B22" s="94" t="s">
        <v>194</v>
      </c>
      <c r="C22" s="178" t="s">
        <v>212</v>
      </c>
      <c r="D22" s="189">
        <v>1.8</v>
      </c>
      <c r="E22" s="189">
        <v>16.5</v>
      </c>
      <c r="F22" s="189">
        <v>19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D52D7-A975-4DE8-862A-9BB8DD43B653}">
  <dimension ref="B2:E21"/>
  <sheetViews>
    <sheetView workbookViewId="0"/>
  </sheetViews>
  <sheetFormatPr defaultRowHeight="15"/>
  <cols>
    <col min="1" max="1" width="7.85546875" customWidth="1"/>
    <col min="2" max="2" width="8.140625" customWidth="1"/>
    <col min="3" max="3" width="16.85546875" customWidth="1"/>
    <col min="4" max="4" width="18.85546875" customWidth="1"/>
    <col min="5" max="5" width="19.5703125" customWidth="1"/>
  </cols>
  <sheetData>
    <row r="2" spans="2:5" ht="15.75">
      <c r="B2" s="45"/>
      <c r="C2" s="45"/>
      <c r="D2" s="45"/>
    </row>
    <row r="3" spans="2:5" ht="16.5" thickBot="1">
      <c r="B3" s="163"/>
      <c r="C3" s="163"/>
      <c r="D3" s="163"/>
      <c r="E3" s="173" t="s">
        <v>143</v>
      </c>
    </row>
    <row r="4" spans="2:5" ht="20.25" customHeight="1" thickTop="1">
      <c r="B4" s="197" t="s">
        <v>161</v>
      </c>
      <c r="C4" s="197"/>
      <c r="D4" s="197"/>
      <c r="E4" s="197"/>
    </row>
    <row r="5" spans="2:5" ht="18" customHeight="1">
      <c r="B5" s="81" t="s">
        <v>106</v>
      </c>
      <c r="C5" s="165" t="s">
        <v>61</v>
      </c>
      <c r="D5" s="166" t="s">
        <v>162</v>
      </c>
      <c r="E5" s="166" t="s">
        <v>163</v>
      </c>
    </row>
    <row r="6" spans="2:5">
      <c r="B6" s="86">
        <v>1</v>
      </c>
      <c r="C6" s="167">
        <v>2</v>
      </c>
      <c r="D6" s="168">
        <v>3</v>
      </c>
      <c r="E6" s="168">
        <v>4</v>
      </c>
    </row>
    <row r="7" spans="2:5" ht="15.75">
      <c r="B7" s="94" t="s">
        <v>14</v>
      </c>
      <c r="C7" s="169" t="s">
        <v>148</v>
      </c>
      <c r="D7" s="170">
        <v>6.8</v>
      </c>
      <c r="E7" s="171">
        <v>0.41</v>
      </c>
    </row>
    <row r="8" spans="2:5" ht="15.75">
      <c r="B8" s="94" t="s">
        <v>15</v>
      </c>
      <c r="C8" s="169" t="s">
        <v>149</v>
      </c>
      <c r="D8" s="170">
        <v>4.5</v>
      </c>
      <c r="E8" s="171">
        <v>0.28000000000000003</v>
      </c>
    </row>
    <row r="9" spans="2:5" ht="15.75">
      <c r="B9" s="94" t="s">
        <v>16</v>
      </c>
      <c r="C9" s="169" t="s">
        <v>150</v>
      </c>
      <c r="D9" s="170">
        <v>5.7</v>
      </c>
      <c r="E9" s="171">
        <v>0.36</v>
      </c>
    </row>
    <row r="10" spans="2:5" ht="15.75">
      <c r="B10" s="94" t="s">
        <v>17</v>
      </c>
      <c r="C10" s="169" t="s">
        <v>151</v>
      </c>
      <c r="D10" s="170">
        <v>3.3</v>
      </c>
      <c r="E10" s="171">
        <v>0.21</v>
      </c>
    </row>
    <row r="11" spans="2:5" ht="15.75">
      <c r="B11" s="94" t="s">
        <v>18</v>
      </c>
      <c r="C11" s="169" t="s">
        <v>152</v>
      </c>
      <c r="D11" s="170">
        <v>7.1</v>
      </c>
      <c r="E11" s="171">
        <v>0.46</v>
      </c>
    </row>
    <row r="12" spans="2:5" ht="15.75">
      <c r="B12" s="94" t="s">
        <v>19</v>
      </c>
      <c r="C12" s="169" t="s">
        <v>153</v>
      </c>
      <c r="D12" s="170">
        <v>6</v>
      </c>
      <c r="E12" s="171">
        <v>0.4</v>
      </c>
    </row>
    <row r="13" spans="2:5" ht="15.75">
      <c r="B13" s="94" t="s">
        <v>20</v>
      </c>
      <c r="C13" s="169" t="s">
        <v>154</v>
      </c>
      <c r="D13" s="170">
        <v>7.2</v>
      </c>
      <c r="E13" s="171">
        <v>0.48</v>
      </c>
    </row>
    <row r="14" spans="2:5" ht="15.75">
      <c r="B14" s="94" t="s">
        <v>21</v>
      </c>
      <c r="C14" s="169" t="s">
        <v>155</v>
      </c>
      <c r="D14" s="170">
        <v>6.5</v>
      </c>
      <c r="E14" s="171">
        <v>0.44</v>
      </c>
    </row>
    <row r="15" spans="2:5" ht="15.75">
      <c r="B15" s="94" t="s">
        <v>22</v>
      </c>
      <c r="C15" s="169" t="s">
        <v>156</v>
      </c>
      <c r="D15" s="170">
        <v>7</v>
      </c>
      <c r="E15" s="171">
        <v>0.47</v>
      </c>
    </row>
    <row r="16" spans="2:5" ht="15.75">
      <c r="B16" s="94" t="s">
        <v>23</v>
      </c>
      <c r="C16" s="169" t="s">
        <v>157</v>
      </c>
      <c r="D16" s="170">
        <v>5.7</v>
      </c>
      <c r="E16" s="171">
        <v>0.39</v>
      </c>
    </row>
    <row r="17" spans="2:5" ht="15.75">
      <c r="B17" s="94" t="s">
        <v>102</v>
      </c>
      <c r="C17" s="169" t="s">
        <v>158</v>
      </c>
      <c r="D17" s="170">
        <v>0.5</v>
      </c>
      <c r="E17" s="171">
        <v>0.03</v>
      </c>
    </row>
    <row r="18" spans="2:5" ht="15.75">
      <c r="B18" s="94" t="s">
        <v>103</v>
      </c>
      <c r="C18" s="169" t="s">
        <v>159</v>
      </c>
      <c r="D18" s="170">
        <v>1.9</v>
      </c>
      <c r="E18" s="171">
        <v>0.13</v>
      </c>
    </row>
    <row r="19" spans="2:5" ht="15.75">
      <c r="B19" s="94" t="s">
        <v>136</v>
      </c>
      <c r="C19" s="172" t="s">
        <v>160</v>
      </c>
      <c r="D19" s="170">
        <v>7.4</v>
      </c>
      <c r="E19" s="171">
        <v>0.47</v>
      </c>
    </row>
    <row r="20" spans="2:5" ht="15.75">
      <c r="B20" s="94" t="s">
        <v>190</v>
      </c>
      <c r="C20" s="172" t="s">
        <v>191</v>
      </c>
      <c r="D20" s="170">
        <v>7.3</v>
      </c>
      <c r="E20" s="171">
        <v>0.47</v>
      </c>
    </row>
    <row r="21" spans="2:5" ht="15.75">
      <c r="B21" s="94" t="s">
        <v>194</v>
      </c>
      <c r="C21" s="172" t="s">
        <v>212</v>
      </c>
      <c r="D21" s="170">
        <v>7.9</v>
      </c>
      <c r="E21" s="171">
        <v>0.49</v>
      </c>
    </row>
  </sheetData>
  <mergeCells count="1">
    <mergeCell ref="B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K29"/>
  <sheetViews>
    <sheetView workbookViewId="0"/>
  </sheetViews>
  <sheetFormatPr defaultColWidth="9.140625" defaultRowHeight="15"/>
  <cols>
    <col min="2" max="2" width="7.140625" customWidth="1"/>
    <col min="3" max="3" width="14.85546875" customWidth="1"/>
    <col min="4" max="4" width="16.5703125" customWidth="1"/>
    <col min="5" max="5" width="15.28515625" customWidth="1"/>
    <col min="6" max="6" width="13.140625" customWidth="1"/>
    <col min="7" max="7" width="18.85546875" customWidth="1"/>
    <col min="8" max="8" width="11.42578125" customWidth="1"/>
    <col min="9" max="9" width="11.5703125" customWidth="1"/>
    <col min="10" max="10" width="12.5703125" customWidth="1"/>
    <col min="11" max="11" width="11.85546875" customWidth="1"/>
  </cols>
  <sheetData>
    <row r="2" spans="2:11">
      <c r="I2" s="16"/>
    </row>
    <row r="3" spans="2:11" ht="15.75" thickBot="1"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2:11" ht="24.95" customHeight="1" thickTop="1">
      <c r="B4" s="196" t="s">
        <v>164</v>
      </c>
      <c r="C4" s="196"/>
      <c r="D4" s="196"/>
      <c r="E4" s="196"/>
      <c r="F4" s="196"/>
      <c r="G4" s="196"/>
      <c r="H4" s="196"/>
      <c r="I4" s="196"/>
      <c r="J4" s="196"/>
      <c r="K4" s="196"/>
    </row>
    <row r="5" spans="2:11" ht="30.75" customHeight="1">
      <c r="B5" s="81" t="s">
        <v>106</v>
      </c>
      <c r="C5" s="81" t="s">
        <v>29</v>
      </c>
      <c r="D5" s="81" t="s">
        <v>30</v>
      </c>
      <c r="E5" s="81" t="s">
        <v>31</v>
      </c>
      <c r="F5" s="81" t="s">
        <v>32</v>
      </c>
      <c r="G5" s="82" t="s">
        <v>33</v>
      </c>
      <c r="H5" s="81" t="s">
        <v>34</v>
      </c>
      <c r="I5" s="81" t="s">
        <v>35</v>
      </c>
      <c r="J5" s="81" t="s">
        <v>36</v>
      </c>
      <c r="K5" s="81" t="s">
        <v>37</v>
      </c>
    </row>
    <row r="6" spans="2:11" ht="15" customHeight="1">
      <c r="B6" s="86">
        <v>1</v>
      </c>
      <c r="C6" s="86">
        <v>2</v>
      </c>
      <c r="D6" s="86">
        <v>3</v>
      </c>
      <c r="E6" s="86">
        <v>4</v>
      </c>
      <c r="F6" s="86">
        <v>5</v>
      </c>
      <c r="G6" s="87">
        <v>6</v>
      </c>
      <c r="H6" s="86">
        <v>7</v>
      </c>
      <c r="I6" s="86">
        <v>8</v>
      </c>
      <c r="J6" s="86">
        <v>9</v>
      </c>
      <c r="K6" s="86">
        <v>10</v>
      </c>
    </row>
    <row r="7" spans="2:11" ht="15.75">
      <c r="B7" s="83" t="s">
        <v>14</v>
      </c>
      <c r="C7" s="84" t="s">
        <v>134</v>
      </c>
      <c r="D7" s="85">
        <v>0.1</v>
      </c>
      <c r="E7" s="85">
        <v>4.2</v>
      </c>
      <c r="F7" s="85">
        <v>4.5</v>
      </c>
      <c r="G7" s="85">
        <v>5.0999999999999996</v>
      </c>
      <c r="H7" s="85">
        <v>8.3000000000000007</v>
      </c>
      <c r="I7" s="85">
        <v>14.1</v>
      </c>
      <c r="J7" s="85">
        <v>20.399999999999999</v>
      </c>
      <c r="K7" s="85">
        <v>43.3</v>
      </c>
    </row>
    <row r="8" spans="2:11" ht="15.75">
      <c r="B8" s="83" t="s">
        <v>15</v>
      </c>
      <c r="C8" s="84" t="s">
        <v>203</v>
      </c>
      <c r="D8" s="175">
        <v>0.1</v>
      </c>
      <c r="E8" s="175">
        <v>4.5</v>
      </c>
      <c r="F8" s="175">
        <v>4.8</v>
      </c>
      <c r="G8" s="175">
        <v>5.5</v>
      </c>
      <c r="H8" s="175">
        <v>8.9</v>
      </c>
      <c r="I8" s="175">
        <v>15</v>
      </c>
      <c r="J8" s="175">
        <v>21.8</v>
      </c>
      <c r="K8" s="175">
        <v>39.4</v>
      </c>
    </row>
    <row r="12" spans="2:11" ht="15.75">
      <c r="B12" s="41"/>
      <c r="C12" s="2"/>
      <c r="D12" s="17"/>
      <c r="E12" s="17"/>
      <c r="F12" s="17"/>
      <c r="G12" s="2"/>
    </row>
    <row r="13" spans="2:11" ht="15.75">
      <c r="B13" s="41"/>
      <c r="C13" s="2"/>
      <c r="D13" s="17"/>
      <c r="E13" s="17"/>
      <c r="F13" s="18"/>
      <c r="G13" s="2"/>
    </row>
    <row r="14" spans="2:11" ht="15.75">
      <c r="B14" s="41"/>
      <c r="C14" s="2"/>
      <c r="D14" s="17"/>
      <c r="E14" s="17"/>
      <c r="F14" s="17"/>
      <c r="G14" s="2"/>
    </row>
    <row r="15" spans="2:11" ht="15.75">
      <c r="B15" s="41"/>
      <c r="C15" s="2"/>
      <c r="D15" s="17"/>
      <c r="E15" s="17"/>
      <c r="F15" s="17"/>
      <c r="G15" s="2"/>
    </row>
    <row r="16" spans="2:11" ht="15.75">
      <c r="B16" s="41"/>
      <c r="C16" s="2"/>
      <c r="D16" s="17"/>
      <c r="E16" s="17"/>
      <c r="F16" s="18"/>
      <c r="G16" s="2"/>
    </row>
    <row r="17" spans="2:7" ht="16.5" customHeight="1">
      <c r="B17" s="41"/>
      <c r="C17" s="2"/>
      <c r="D17" s="17"/>
      <c r="E17" s="17"/>
      <c r="F17" s="17"/>
      <c r="G17" s="2"/>
    </row>
    <row r="18" spans="2:7" ht="15.75">
      <c r="B18" s="41"/>
      <c r="C18" s="2"/>
      <c r="D18" s="17"/>
      <c r="E18" s="17"/>
      <c r="F18" s="17"/>
      <c r="G18" s="2"/>
    </row>
    <row r="19" spans="2:7" ht="15.75">
      <c r="B19" s="41"/>
      <c r="C19" s="2"/>
      <c r="D19" s="17"/>
      <c r="E19" s="17"/>
      <c r="F19" s="18"/>
      <c r="G19" s="2"/>
    </row>
    <row r="20" spans="2:7" ht="15.75">
      <c r="B20" s="41"/>
      <c r="C20" s="2"/>
      <c r="D20" s="17"/>
      <c r="E20" s="17"/>
      <c r="F20" s="17"/>
      <c r="G20" s="2"/>
    </row>
    <row r="21" spans="2:7" ht="15.75">
      <c r="B21" s="41"/>
      <c r="C21" s="2"/>
      <c r="D21" s="17"/>
      <c r="E21" s="17"/>
      <c r="F21" s="17"/>
      <c r="G21" s="2"/>
    </row>
    <row r="22" spans="2:7" ht="16.5" customHeight="1">
      <c r="B22" s="41"/>
      <c r="C22" s="2"/>
      <c r="D22" s="17"/>
      <c r="E22" s="17"/>
      <c r="F22" s="17"/>
      <c r="G22" s="2"/>
    </row>
    <row r="23" spans="2:7" ht="15.75">
      <c r="B23" s="199"/>
      <c r="C23" s="199"/>
      <c r="D23" s="42"/>
      <c r="E23" s="42"/>
      <c r="F23" s="43"/>
      <c r="G23" s="44"/>
    </row>
    <row r="24" spans="2:7" ht="16.5" customHeight="1">
      <c r="B24" s="41"/>
      <c r="C24" s="198"/>
      <c r="D24" s="198"/>
      <c r="E24" s="198"/>
      <c r="F24" s="198"/>
      <c r="G24" s="198"/>
    </row>
    <row r="25" spans="2:7" ht="15.75">
      <c r="B25" s="41"/>
      <c r="C25" s="2"/>
      <c r="D25" s="2"/>
      <c r="E25" s="17"/>
      <c r="F25" s="17"/>
      <c r="G25" s="2"/>
    </row>
    <row r="26" spans="2:7" ht="15.75">
      <c r="B26" s="41"/>
      <c r="C26" s="2"/>
      <c r="D26" s="2"/>
      <c r="E26" s="17"/>
      <c r="F26" s="17"/>
      <c r="G26" s="2"/>
    </row>
    <row r="27" spans="2:7" ht="15.75">
      <c r="B27" s="41"/>
      <c r="C27" s="2"/>
      <c r="D27" s="2"/>
      <c r="E27" s="17"/>
      <c r="F27" s="17"/>
      <c r="G27" s="2"/>
    </row>
    <row r="28" spans="2:7" ht="15.75">
      <c r="B28" s="199"/>
      <c r="C28" s="199"/>
      <c r="D28" s="45"/>
      <c r="E28" s="45"/>
      <c r="F28" s="45"/>
      <c r="G28" s="45"/>
    </row>
    <row r="29" spans="2:7" ht="15.75">
      <c r="B29" s="2"/>
      <c r="C29" s="2"/>
      <c r="D29" s="2"/>
      <c r="E29" s="2"/>
      <c r="F29" s="2"/>
      <c r="G29" s="2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1:M16"/>
  <sheetViews>
    <sheetView workbookViewId="0"/>
  </sheetViews>
  <sheetFormatPr defaultColWidth="9.140625" defaultRowHeight="15"/>
  <cols>
    <col min="2" max="2" width="7.42578125" customWidth="1"/>
    <col min="3" max="3" width="14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7.140625" customWidth="1"/>
    <col min="9" max="9" width="12.85546875" customWidth="1"/>
    <col min="10" max="10" width="12.140625" customWidth="1"/>
    <col min="11" max="11" width="12.28515625" customWidth="1"/>
    <col min="12" max="12" width="12.140625" customWidth="1"/>
    <col min="13" max="13" width="11.42578125" customWidth="1"/>
  </cols>
  <sheetData>
    <row r="1" spans="2:13" ht="15.75">
      <c r="C1" s="7"/>
      <c r="D1" s="1"/>
      <c r="E1" s="1"/>
      <c r="F1" s="1"/>
      <c r="G1" s="1"/>
      <c r="H1" s="1"/>
      <c r="I1" s="1"/>
      <c r="J1" s="1"/>
    </row>
    <row r="2" spans="2:13" ht="15.75">
      <c r="C2" s="1"/>
      <c r="D2" s="1"/>
      <c r="E2" s="1"/>
      <c r="F2" s="1"/>
      <c r="G2" s="1"/>
      <c r="H2" s="1"/>
      <c r="I2" s="1"/>
      <c r="J2" s="1"/>
    </row>
    <row r="3" spans="2:13" ht="16.5" thickBot="1">
      <c r="B3" s="80"/>
      <c r="C3" s="88" t="s">
        <v>0</v>
      </c>
      <c r="D3" s="89"/>
      <c r="E3" s="89"/>
      <c r="F3" s="89"/>
      <c r="G3" s="89"/>
      <c r="H3" s="89"/>
      <c r="I3" s="89"/>
      <c r="J3" s="89"/>
      <c r="K3" s="80"/>
      <c r="L3" s="80"/>
      <c r="M3" s="80"/>
    </row>
    <row r="4" spans="2:13" ht="24.95" customHeight="1" thickTop="1">
      <c r="B4" s="196" t="s">
        <v>165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</row>
    <row r="5" spans="2:13" ht="42" customHeight="1">
      <c r="B5" s="82" t="s">
        <v>106</v>
      </c>
      <c r="C5" s="82" t="s">
        <v>29</v>
      </c>
      <c r="D5" s="82" t="s">
        <v>30</v>
      </c>
      <c r="E5" s="82" t="s">
        <v>32</v>
      </c>
      <c r="F5" s="82" t="s">
        <v>38</v>
      </c>
      <c r="G5" s="82" t="s">
        <v>39</v>
      </c>
      <c r="H5" s="82" t="s">
        <v>33</v>
      </c>
      <c r="I5" s="82" t="s">
        <v>34</v>
      </c>
      <c r="J5" s="82" t="s">
        <v>40</v>
      </c>
      <c r="K5" s="82" t="s">
        <v>41</v>
      </c>
      <c r="L5" s="82" t="s">
        <v>36</v>
      </c>
      <c r="M5" s="82" t="s">
        <v>37</v>
      </c>
    </row>
    <row r="6" spans="2:13" ht="16.5" customHeight="1">
      <c r="B6" s="86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  <c r="H6" s="87">
        <v>7</v>
      </c>
      <c r="I6" s="87">
        <v>8</v>
      </c>
      <c r="J6" s="87">
        <v>9</v>
      </c>
      <c r="K6" s="87">
        <v>10</v>
      </c>
      <c r="L6" s="87">
        <v>11</v>
      </c>
      <c r="M6" s="87">
        <v>12</v>
      </c>
    </row>
    <row r="7" spans="2:13" ht="15.75">
      <c r="B7" s="83" t="s">
        <v>14</v>
      </c>
      <c r="C7" s="90" t="s">
        <v>134</v>
      </c>
      <c r="D7" s="91">
        <v>2.5</v>
      </c>
      <c r="E7" s="91">
        <v>1.9</v>
      </c>
      <c r="F7" s="91">
        <v>3.7</v>
      </c>
      <c r="G7" s="91">
        <v>4.2</v>
      </c>
      <c r="H7" s="91">
        <v>5.0999999999999996</v>
      </c>
      <c r="I7" s="91">
        <v>8.3000000000000007</v>
      </c>
      <c r="J7" s="91">
        <v>6.5</v>
      </c>
      <c r="K7" s="91">
        <v>13.9</v>
      </c>
      <c r="L7" s="91">
        <v>20.399999999999999</v>
      </c>
      <c r="M7" s="91">
        <v>33.5</v>
      </c>
    </row>
    <row r="8" spans="2:13" ht="15.75">
      <c r="B8" s="83" t="s">
        <v>15</v>
      </c>
      <c r="C8" s="90" t="s">
        <v>203</v>
      </c>
      <c r="D8" s="175">
        <v>3.5</v>
      </c>
      <c r="E8" s="175">
        <v>2</v>
      </c>
      <c r="F8" s="175">
        <v>3.9</v>
      </c>
      <c r="G8" s="175">
        <v>4.5</v>
      </c>
      <c r="H8" s="175">
        <v>5.5</v>
      </c>
      <c r="I8" s="175">
        <v>8.9</v>
      </c>
      <c r="J8" s="175">
        <v>0</v>
      </c>
      <c r="K8" s="175">
        <v>14.8</v>
      </c>
      <c r="L8" s="175">
        <v>21.8</v>
      </c>
      <c r="M8" s="175">
        <v>35.1</v>
      </c>
    </row>
    <row r="9" spans="2:13" ht="15.75">
      <c r="B9" s="41"/>
      <c r="C9" s="31"/>
      <c r="D9" s="47"/>
      <c r="E9" s="48"/>
      <c r="F9" s="47"/>
      <c r="G9" s="48"/>
      <c r="H9" s="12"/>
      <c r="I9" s="48"/>
      <c r="J9" s="49"/>
    </row>
    <row r="10" spans="2:13" ht="15.75">
      <c r="B10" s="41"/>
      <c r="C10" s="31"/>
      <c r="D10" s="47"/>
      <c r="E10" s="48"/>
      <c r="F10" s="47"/>
      <c r="G10" s="48"/>
      <c r="H10" s="47"/>
      <c r="I10" s="48"/>
      <c r="J10" s="49"/>
    </row>
    <row r="11" spans="2:13" ht="21" customHeight="1">
      <c r="B11" s="200"/>
      <c r="C11" s="200"/>
      <c r="D11" s="50"/>
      <c r="E11" s="51"/>
      <c r="F11" s="50"/>
      <c r="G11" s="51"/>
      <c r="H11" s="50"/>
      <c r="I11" s="51"/>
      <c r="J11" s="51"/>
      <c r="L11" s="4"/>
      <c r="M11" s="14"/>
    </row>
    <row r="13" spans="2:13">
      <c r="H13" s="4"/>
    </row>
    <row r="16" spans="2:13">
      <c r="F16" s="4"/>
    </row>
  </sheetData>
  <mergeCells count="2">
    <mergeCell ref="B11:C11"/>
    <mergeCell ref="B4:M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19"/>
  <sheetViews>
    <sheetView workbookViewId="0"/>
  </sheetViews>
  <sheetFormatPr defaultColWidth="9.140625" defaultRowHeight="15"/>
  <cols>
    <col min="3" max="3" width="14.5703125" customWidth="1"/>
    <col min="4" max="4" width="14.85546875" customWidth="1"/>
    <col min="5" max="5" width="21.28515625" customWidth="1"/>
    <col min="6" max="6" width="22.28515625" customWidth="1"/>
  </cols>
  <sheetData>
    <row r="2" spans="2:15" ht="15.75">
      <c r="C2" s="8"/>
    </row>
    <row r="3" spans="2:15" ht="16.5" thickBot="1">
      <c r="B3" s="80"/>
      <c r="C3" s="95" t="s">
        <v>1</v>
      </c>
      <c r="D3" s="96"/>
      <c r="E3" s="96"/>
      <c r="F3" s="96"/>
    </row>
    <row r="4" spans="2:15" ht="24.95" customHeight="1" thickTop="1">
      <c r="B4" s="201" t="s">
        <v>166</v>
      </c>
      <c r="C4" s="201"/>
      <c r="D4" s="201"/>
      <c r="E4" s="201"/>
      <c r="F4" s="201"/>
    </row>
    <row r="5" spans="2:15" ht="18" customHeight="1">
      <c r="B5" s="81" t="s">
        <v>106</v>
      </c>
      <c r="C5" s="81" t="s">
        <v>29</v>
      </c>
      <c r="D5" s="81" t="s">
        <v>3</v>
      </c>
      <c r="E5" s="81" t="s">
        <v>26</v>
      </c>
      <c r="F5" s="81" t="s">
        <v>6</v>
      </c>
    </row>
    <row r="6" spans="2:15" ht="18" customHeight="1">
      <c r="B6" s="86">
        <v>1</v>
      </c>
      <c r="C6" s="86">
        <v>2</v>
      </c>
      <c r="D6" s="86">
        <v>3</v>
      </c>
      <c r="E6" s="86">
        <v>4</v>
      </c>
      <c r="F6" s="86">
        <v>5</v>
      </c>
    </row>
    <row r="7" spans="2:15" ht="15.75">
      <c r="B7" s="94" t="s">
        <v>14</v>
      </c>
      <c r="C7" s="92" t="s">
        <v>44</v>
      </c>
      <c r="D7" s="93">
        <v>1419</v>
      </c>
      <c r="E7" s="93">
        <v>1360</v>
      </c>
      <c r="F7" s="93">
        <v>1481</v>
      </c>
    </row>
    <row r="8" spans="2:15" ht="15.75">
      <c r="B8" s="94" t="s">
        <v>15</v>
      </c>
      <c r="C8" s="92" t="s">
        <v>45</v>
      </c>
      <c r="D8" s="93">
        <v>1341</v>
      </c>
      <c r="E8" s="93">
        <v>1330</v>
      </c>
      <c r="F8" s="93">
        <v>1357</v>
      </c>
      <c r="J8" s="57"/>
      <c r="K8" s="1"/>
      <c r="L8" s="1"/>
      <c r="M8" s="1"/>
      <c r="N8" s="1"/>
      <c r="O8" s="1"/>
    </row>
    <row r="9" spans="2:15" ht="15.75">
      <c r="B9" s="94" t="s">
        <v>16</v>
      </c>
      <c r="C9" s="92" t="s">
        <v>135</v>
      </c>
      <c r="D9" s="93">
        <v>1286</v>
      </c>
      <c r="E9" s="93">
        <v>1324</v>
      </c>
      <c r="F9" s="93">
        <v>1319</v>
      </c>
      <c r="J9" s="58"/>
      <c r="K9" s="59"/>
      <c r="L9" s="59"/>
      <c r="M9" s="59"/>
      <c r="N9" s="1"/>
      <c r="O9" s="1"/>
    </row>
    <row r="10" spans="2:15" ht="18.75" customHeight="1">
      <c r="B10" s="94" t="s">
        <v>17</v>
      </c>
      <c r="C10" s="92" t="s">
        <v>204</v>
      </c>
      <c r="D10" s="181">
        <v>1315</v>
      </c>
      <c r="E10" s="181">
        <v>1336</v>
      </c>
      <c r="F10" s="181">
        <v>1332</v>
      </c>
      <c r="N10" s="1"/>
      <c r="O10" s="1"/>
    </row>
    <row r="11" spans="2:15" ht="20.25" customHeight="1">
      <c r="B11" s="54"/>
      <c r="C11" s="19"/>
      <c r="D11" s="6"/>
      <c r="E11" s="13"/>
      <c r="F11" s="6"/>
      <c r="N11" s="1"/>
      <c r="O11" s="1"/>
    </row>
    <row r="12" spans="2:15" ht="15.75">
      <c r="N12" s="1"/>
      <c r="O12" s="1"/>
    </row>
    <row r="13" spans="2:15" ht="15.75">
      <c r="D13" s="63"/>
      <c r="N13" s="1"/>
      <c r="O13" s="1"/>
    </row>
    <row r="18" spans="3:6">
      <c r="F18" s="62"/>
    </row>
    <row r="19" spans="3:6" ht="15.75">
      <c r="C19" s="2"/>
    </row>
  </sheetData>
  <mergeCells count="1">
    <mergeCell ref="B4:F4"/>
  </mergeCells>
  <conditionalFormatting sqref="K9:M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G12"/>
  <sheetViews>
    <sheetView workbookViewId="0"/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B3" s="103"/>
      <c r="C3" s="103"/>
      <c r="D3" s="103"/>
      <c r="E3" s="103"/>
      <c r="F3" s="103"/>
      <c r="G3" s="104" t="s">
        <v>28</v>
      </c>
    </row>
    <row r="4" spans="2:7" ht="24.95" customHeight="1" thickTop="1">
      <c r="B4" s="196" t="s">
        <v>167</v>
      </c>
      <c r="C4" s="196"/>
      <c r="D4" s="196"/>
      <c r="E4" s="196"/>
      <c r="F4" s="196"/>
      <c r="G4" s="196"/>
    </row>
    <row r="5" spans="2:7">
      <c r="B5" s="81" t="s">
        <v>106</v>
      </c>
      <c r="C5" s="99" t="s">
        <v>46</v>
      </c>
      <c r="D5" s="100" t="s">
        <v>44</v>
      </c>
      <c r="E5" s="100" t="s">
        <v>45</v>
      </c>
      <c r="F5" s="100" t="s">
        <v>135</v>
      </c>
      <c r="G5" s="100" t="s">
        <v>204</v>
      </c>
    </row>
    <row r="6" spans="2:7">
      <c r="B6" s="86">
        <v>1</v>
      </c>
      <c r="C6" s="110">
        <v>2</v>
      </c>
      <c r="D6" s="111" t="s">
        <v>48</v>
      </c>
      <c r="E6" s="111" t="s">
        <v>49</v>
      </c>
      <c r="F6" s="111" t="s">
        <v>50</v>
      </c>
      <c r="G6" s="111" t="s">
        <v>51</v>
      </c>
    </row>
    <row r="7" spans="2:7" ht="20.25" customHeight="1">
      <c r="B7" s="101" t="s">
        <v>14</v>
      </c>
      <c r="C7" s="97" t="s">
        <v>47</v>
      </c>
      <c r="D7" s="98">
        <v>69.2</v>
      </c>
      <c r="E7" s="98">
        <v>68.099999999999994</v>
      </c>
      <c r="F7" s="98">
        <v>66.7</v>
      </c>
      <c r="G7" s="182">
        <v>70.3</v>
      </c>
    </row>
    <row r="8" spans="2:7">
      <c r="B8" s="102" t="s">
        <v>15</v>
      </c>
      <c r="C8" s="97" t="s">
        <v>26</v>
      </c>
      <c r="D8" s="98">
        <v>69.099999999999994</v>
      </c>
      <c r="E8" s="98">
        <v>68.400000000000006</v>
      </c>
      <c r="F8" s="98">
        <v>67.900000000000006</v>
      </c>
      <c r="G8" s="183">
        <v>70.7</v>
      </c>
    </row>
    <row r="9" spans="2:7">
      <c r="B9" s="101" t="s">
        <v>16</v>
      </c>
      <c r="C9" s="97" t="s">
        <v>6</v>
      </c>
      <c r="D9" s="98">
        <v>70.599999999999994</v>
      </c>
      <c r="E9" s="98">
        <v>68.5</v>
      </c>
      <c r="F9" s="98">
        <v>67.2</v>
      </c>
      <c r="G9" s="183">
        <v>70.5</v>
      </c>
    </row>
    <row r="10" spans="2:7">
      <c r="B10" s="30"/>
      <c r="C10" s="31"/>
      <c r="D10" s="30"/>
      <c r="E10" s="30"/>
      <c r="F10" s="30"/>
      <c r="G10" s="30"/>
    </row>
    <row r="11" spans="2:7">
      <c r="B11" s="30"/>
      <c r="C11" s="29"/>
      <c r="D11" s="30"/>
      <c r="E11" s="30"/>
      <c r="F11" s="30"/>
      <c r="G11" s="30"/>
    </row>
    <row r="12" spans="2:7" ht="21.75" customHeight="1">
      <c r="B12" s="61"/>
      <c r="C12" s="61"/>
      <c r="D12" s="38"/>
      <c r="E12" s="38"/>
      <c r="F12" s="38"/>
      <c r="G12" s="38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2"/>
  <sheetViews>
    <sheetView workbookViewId="0"/>
  </sheetViews>
  <sheetFormatPr defaultColWidth="9.140625" defaultRowHeight="15"/>
  <cols>
    <col min="2" max="2" width="7.7109375" customWidth="1"/>
    <col min="3" max="3" width="36.28515625" customWidth="1"/>
    <col min="4" max="4" width="20.42578125" customWidth="1"/>
    <col min="5" max="5" width="28" customWidth="1"/>
    <col min="8" max="8" width="15.140625" customWidth="1"/>
    <col min="9" max="9" width="13.42578125" customWidth="1"/>
    <col min="10" max="10" width="13.5703125" customWidth="1"/>
  </cols>
  <sheetData>
    <row r="2" spans="2:5" ht="15.75">
      <c r="C2" s="5"/>
      <c r="D2" s="10"/>
      <c r="E2" s="10"/>
    </row>
    <row r="3" spans="2:5" ht="18" customHeight="1" thickBot="1">
      <c r="B3" s="80"/>
      <c r="C3" s="96"/>
      <c r="D3" s="96"/>
      <c r="E3" s="104" t="s">
        <v>28</v>
      </c>
    </row>
    <row r="4" spans="2:5" ht="32.25" customHeight="1" thickTop="1">
      <c r="B4" s="202" t="s">
        <v>168</v>
      </c>
      <c r="C4" s="202"/>
      <c r="D4" s="202"/>
      <c r="E4" s="202"/>
    </row>
    <row r="5" spans="2:5" ht="18" customHeight="1">
      <c r="B5" s="81" t="s">
        <v>106</v>
      </c>
      <c r="C5" s="81" t="s">
        <v>52</v>
      </c>
      <c r="D5" s="105" t="s">
        <v>135</v>
      </c>
      <c r="E5" s="105" t="s">
        <v>204</v>
      </c>
    </row>
    <row r="6" spans="2:5" ht="18" customHeight="1">
      <c r="B6" s="86">
        <v>1</v>
      </c>
      <c r="C6" s="86">
        <v>2</v>
      </c>
      <c r="D6" s="109" t="s">
        <v>48</v>
      </c>
      <c r="E6" s="109" t="s">
        <v>49</v>
      </c>
    </row>
    <row r="7" spans="2:5" ht="15.75">
      <c r="B7" s="94" t="s">
        <v>14</v>
      </c>
      <c r="C7" s="90" t="s">
        <v>53</v>
      </c>
      <c r="D7" s="91">
        <v>51.9</v>
      </c>
      <c r="E7" s="174">
        <v>52.7</v>
      </c>
    </row>
    <row r="8" spans="2:5" ht="15.75">
      <c r="B8" s="130" t="s">
        <v>15</v>
      </c>
      <c r="C8" s="90" t="s">
        <v>35</v>
      </c>
      <c r="D8" s="91">
        <v>12.4</v>
      </c>
      <c r="E8" s="175">
        <v>9.1</v>
      </c>
    </row>
    <row r="9" spans="2:5" ht="16.5" customHeight="1">
      <c r="B9" s="94" t="s">
        <v>16</v>
      </c>
      <c r="C9" s="90" t="s">
        <v>169</v>
      </c>
      <c r="D9" s="91">
        <v>5.2</v>
      </c>
      <c r="E9" s="175" t="s">
        <v>219</v>
      </c>
    </row>
    <row r="10" spans="2:5" ht="16.5" customHeight="1">
      <c r="B10" s="94" t="s">
        <v>17</v>
      </c>
      <c r="C10" s="90" t="s">
        <v>220</v>
      </c>
      <c r="D10" s="91" t="s">
        <v>219</v>
      </c>
      <c r="E10" s="175">
        <v>5.5</v>
      </c>
    </row>
    <row r="11" spans="2:5" ht="16.5" customHeight="1">
      <c r="B11" s="94" t="s">
        <v>18</v>
      </c>
      <c r="C11" s="90" t="s">
        <v>54</v>
      </c>
      <c r="D11" s="91">
        <v>30.5</v>
      </c>
      <c r="E11" s="175">
        <v>32.700000000000003</v>
      </c>
    </row>
    <row r="12" spans="2:5" ht="16.5" customHeight="1">
      <c r="B12" s="60"/>
      <c r="C12" s="21"/>
      <c r="D12" s="15"/>
      <c r="E12" s="22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Grafikon 11</vt:lpstr>
      <vt:lpstr>Grafikon 12</vt:lpstr>
      <vt:lpstr>Grafikon 13</vt:lpstr>
      <vt:lpstr>Grafikon 14</vt:lpstr>
      <vt:lpstr>Grafikon 15</vt:lpstr>
      <vt:lpstr>Grafikon 16</vt:lpstr>
      <vt:lpstr>Grafikon 17</vt:lpstr>
      <vt:lpstr>Grafikon 18</vt:lpstr>
      <vt:lpstr>'Grafikon 9'!_Hlk24466834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2023-04-04T12:00:54Z</dcterms:modified>
</cp:coreProperties>
</file>