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fbaba-my.sharepoint.com/personal/elvir_catovic_fba_ba/Documents/Documents/"/>
    </mc:Choice>
  </mc:AlternateContent>
  <xr:revisionPtr revIDLastSave="455" documentId="8_{15F63D52-5527-49BF-84E3-70DCC1755938}" xr6:coauthVersionLast="47" xr6:coauthVersionMax="47" xr10:uidLastSave="{3A151D46-24E8-44E9-B9C9-92EE92C2DB9B}"/>
  <bookViews>
    <workbookView xWindow="-120" yWindow="-120" windowWidth="29040" windowHeight="15720" tabRatio="975" xr2:uid="{00000000-000D-0000-FFFF-FFFF00000000}"/>
  </bookViews>
  <sheets>
    <sheet name="Kamatne stope" sheetId="27" r:id="rId1"/>
    <sheet name="SPN i FTA Tabela A" sheetId="31" r:id="rId2"/>
    <sheet name="SPN i FTA Tabela B" sheetId="32" r:id="rId3"/>
    <sheet name="Struk. don. sred. (a i b)" sheetId="17" r:id="rId4"/>
    <sheet name="Kapital T 1 (a i b)" sheetId="9" r:id="rId5"/>
    <sheet name="Kapital T 2 (a i b)" sheetId="10" r:id="rId6"/>
    <sheet name="Bilans stanja MKD" sheetId="2" r:id="rId7"/>
    <sheet name="Bilans stanja MKF" sheetId="3" r:id="rId8"/>
    <sheet name="Bilans uspjeha MKD" sheetId="12" r:id="rId9"/>
    <sheet name="Bilans uspjeha MKF" sheetId="13" r:id="rId10"/>
    <sheet name="AROA i OE" sheetId="30" r:id="rId11"/>
    <sheet name="AROA i OE - spec. prih." sheetId="37" r:id="rId12"/>
    <sheet name="AROA i OE - spec. rash." sheetId="38" r:id="rId13"/>
    <sheet name="Izvori" sheetId="11" r:id="rId14"/>
    <sheet name="SiRS" sheetId="8" r:id="rId15"/>
    <sheet name="Rezerve" sheetId="4" r:id="rId16"/>
    <sheet name="RK" sheetId="25" r:id="rId17"/>
    <sheet name="RK-Q" sheetId="24" r:id="rId18"/>
    <sheet name="Otpisi A" sheetId="19" r:id="rId19"/>
    <sheet name="Otpisi B" sheetId="33" r:id="rId20"/>
    <sheet name="Likvidnost" sheetId="29" r:id="rId21"/>
    <sheet name="Povezana lica " sheetId="5" r:id="rId22"/>
    <sheet name="Struktura zaposlenih" sheetId="14" r:id="rId23"/>
    <sheet name="OKJ" sheetId="18" r:id="rId24"/>
    <sheet name="KOPM" sheetId="34" r:id="rId25"/>
    <sheet name="KOPM (a)" sheetId="35" r:id="rId26"/>
    <sheet name="KOPM (b)" sheetId="36" r:id="rId27"/>
    <sheet name="MKO FBA" sheetId="1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7" l="1"/>
  <c r="S20" i="24"/>
  <c r="P20" i="24"/>
  <c r="D15" i="34"/>
  <c r="H20" i="35"/>
  <c r="H19" i="35"/>
  <c r="H17" i="35"/>
  <c r="G15" i="35"/>
  <c r="H15" i="35" s="1"/>
  <c r="G16" i="35"/>
  <c r="H16" i="35" s="1"/>
  <c r="G17" i="35"/>
  <c r="G18" i="35"/>
  <c r="H18" i="35" s="1"/>
  <c r="G19" i="35"/>
  <c r="G20" i="35"/>
  <c r="G14" i="35"/>
  <c r="H14" i="35" s="1"/>
  <c r="F14" i="36"/>
  <c r="G14" i="36" s="1"/>
  <c r="F15" i="10"/>
  <c r="F16" i="10"/>
  <c r="F17" i="10"/>
  <c r="F18" i="10"/>
  <c r="F19" i="10"/>
  <c r="F20" i="10"/>
  <c r="F21" i="10"/>
  <c r="F22" i="10"/>
  <c r="F23" i="10"/>
  <c r="F14" i="10"/>
  <c r="H15" i="9"/>
  <c r="H16" i="9"/>
  <c r="H17" i="9"/>
  <c r="H18" i="9"/>
  <c r="H19" i="9"/>
  <c r="H20" i="9"/>
  <c r="H21" i="9"/>
  <c r="H22" i="9"/>
  <c r="H23" i="9"/>
  <c r="H14" i="9"/>
  <c r="E24" i="9"/>
  <c r="G19" i="9" s="1"/>
  <c r="F31" i="27"/>
  <c r="E31" i="27"/>
  <c r="F23" i="27"/>
  <c r="E23" i="27"/>
  <c r="E15" i="27"/>
  <c r="F15" i="27"/>
  <c r="D53" i="30"/>
  <c r="D52" i="30"/>
  <c r="D21" i="38"/>
  <c r="D21" i="37"/>
  <c r="G21" i="9" l="1"/>
  <c r="G18" i="9"/>
  <c r="G14" i="9"/>
  <c r="G23" i="9"/>
  <c r="G15" i="9"/>
  <c r="G22" i="9"/>
  <c r="G20" i="9"/>
  <c r="G17" i="9"/>
  <c r="G16" i="9"/>
  <c r="C20" i="24"/>
  <c r="D20" i="24"/>
  <c r="E20" i="24"/>
  <c r="D53" i="13"/>
  <c r="D55" i="13" s="1"/>
  <c r="D49" i="13"/>
  <c r="D45" i="13"/>
  <c r="D41" i="13"/>
  <c r="D34" i="13"/>
  <c r="D32" i="13"/>
  <c r="D28" i="13"/>
  <c r="D26" i="13"/>
  <c r="D21" i="13"/>
  <c r="D14" i="13"/>
  <c r="D21" i="12"/>
  <c r="D14" i="12"/>
  <c r="D26" i="12"/>
  <c r="D28" i="12"/>
  <c r="D34" i="12"/>
  <c r="D41" i="12"/>
  <c r="D53" i="12"/>
  <c r="D49" i="12"/>
  <c r="D45" i="12"/>
  <c r="D18" i="2"/>
  <c r="D14" i="2"/>
  <c r="L20" i="25"/>
  <c r="K20" i="25"/>
  <c r="M20" i="25" s="1"/>
  <c r="I20" i="25"/>
  <c r="H20" i="25"/>
  <c r="G20" i="25"/>
  <c r="F20" i="25"/>
  <c r="E20" i="25"/>
  <c r="D20" i="25"/>
  <c r="J20" i="25" s="1"/>
  <c r="C20" i="25"/>
  <c r="J20" i="4"/>
  <c r="F20" i="4"/>
  <c r="E20" i="4"/>
  <c r="C20" i="4"/>
  <c r="I19" i="4"/>
  <c r="H19" i="4"/>
  <c r="G19" i="4"/>
  <c r="I18" i="4"/>
  <c r="H18" i="4"/>
  <c r="G18" i="4"/>
  <c r="K18" i="4" s="1"/>
  <c r="I17" i="4"/>
  <c r="H17" i="4"/>
  <c r="G17" i="4"/>
  <c r="K17" i="4" s="1"/>
  <c r="I16" i="4"/>
  <c r="H16" i="4"/>
  <c r="G16" i="4"/>
  <c r="I15" i="4"/>
  <c r="H15" i="4"/>
  <c r="G15" i="4"/>
  <c r="I14" i="4"/>
  <c r="H14" i="4"/>
  <c r="G14" i="4"/>
  <c r="D16" i="4" l="1"/>
  <c r="D15" i="4"/>
  <c r="D14" i="4"/>
  <c r="D17" i="4"/>
  <c r="D19" i="4"/>
  <c r="D18" i="4"/>
  <c r="H20" i="4"/>
  <c r="K14" i="4"/>
  <c r="K15" i="4"/>
  <c r="K19" i="4"/>
  <c r="G20" i="4"/>
  <c r="K16" i="4"/>
  <c r="I20" i="4"/>
  <c r="C14" i="8"/>
  <c r="K25" i="11"/>
  <c r="D18" i="3"/>
  <c r="K20" i="4" l="1"/>
  <c r="D20" i="4"/>
  <c r="F26" i="8"/>
  <c r="F25" i="8"/>
  <c r="F24" i="8"/>
  <c r="F23" i="8"/>
  <c r="F22" i="8"/>
  <c r="F21" i="8"/>
  <c r="F19" i="8"/>
  <c r="F18" i="8"/>
  <c r="F17" i="8"/>
  <c r="F16" i="8"/>
  <c r="F15" i="8"/>
  <c r="F14" i="8" s="1"/>
  <c r="E16" i="32" l="1"/>
  <c r="D16" i="32"/>
  <c r="C16" i="32"/>
  <c r="H17" i="31"/>
  <c r="G17" i="31"/>
  <c r="F17" i="31"/>
  <c r="E17" i="31"/>
  <c r="D17" i="31"/>
  <c r="C17" i="31"/>
  <c r="C28" i="9"/>
  <c r="C28" i="10"/>
  <c r="H18" i="17"/>
  <c r="D30" i="30"/>
  <c r="D27" i="30"/>
  <c r="D23" i="27" l="1"/>
  <c r="C23" i="27"/>
  <c r="D15" i="27"/>
  <c r="D31" i="27" s="1"/>
  <c r="C15" i="27"/>
  <c r="M13" i="14"/>
  <c r="I27" i="29"/>
  <c r="I26" i="29"/>
  <c r="I25" i="29"/>
  <c r="I23" i="29"/>
  <c r="I22" i="29"/>
  <c r="I21" i="29"/>
  <c r="H24" i="29"/>
  <c r="G24" i="29"/>
  <c r="F24" i="29"/>
  <c r="E24" i="29"/>
  <c r="D24" i="29"/>
  <c r="C24" i="29"/>
  <c r="I18" i="29"/>
  <c r="I17" i="29"/>
  <c r="I16" i="29"/>
  <c r="I15" i="29"/>
  <c r="H19" i="29"/>
  <c r="G19" i="29"/>
  <c r="G28" i="29" s="1"/>
  <c r="F19" i="29"/>
  <c r="F28" i="29" s="1"/>
  <c r="E19" i="29"/>
  <c r="D19" i="29"/>
  <c r="C19" i="29"/>
  <c r="E21" i="33"/>
  <c r="E20" i="33"/>
  <c r="D19" i="33"/>
  <c r="C19" i="33"/>
  <c r="E18" i="33"/>
  <c r="E17" i="33"/>
  <c r="D16" i="33"/>
  <c r="C16" i="33"/>
  <c r="E15" i="33"/>
  <c r="E14" i="33"/>
  <c r="E13" i="33" s="1"/>
  <c r="D13" i="33"/>
  <c r="D22" i="33" s="1"/>
  <c r="C13" i="33"/>
  <c r="H19" i="19"/>
  <c r="G19" i="19"/>
  <c r="H18" i="19"/>
  <c r="G18" i="19"/>
  <c r="H17" i="19"/>
  <c r="G17" i="19"/>
  <c r="H16" i="19"/>
  <c r="G16" i="19"/>
  <c r="F20" i="19"/>
  <c r="E20" i="19"/>
  <c r="D20" i="19"/>
  <c r="C20" i="19"/>
  <c r="R20" i="24"/>
  <c r="Q20" i="24"/>
  <c r="O20" i="24"/>
  <c r="N20" i="24"/>
  <c r="M20" i="24"/>
  <c r="L20" i="24"/>
  <c r="K20" i="24"/>
  <c r="J20" i="24"/>
  <c r="I20" i="24"/>
  <c r="H20" i="24"/>
  <c r="G20" i="24"/>
  <c r="F20" i="24"/>
  <c r="C28" i="29" l="1"/>
  <c r="I24" i="29"/>
  <c r="I19" i="29"/>
  <c r="C22" i="33"/>
  <c r="H28" i="29"/>
  <c r="E19" i="33"/>
  <c r="E22" i="33" s="1"/>
  <c r="H20" i="19"/>
  <c r="D28" i="29"/>
  <c r="E28" i="29"/>
  <c r="G20" i="19"/>
  <c r="E16" i="33"/>
  <c r="C31" i="27"/>
  <c r="F20" i="8"/>
  <c r="E20" i="8"/>
  <c r="D20" i="8"/>
  <c r="C20" i="8"/>
  <c r="E14" i="8"/>
  <c r="D14" i="8"/>
  <c r="H25" i="11"/>
  <c r="G25" i="11"/>
  <c r="I28" i="29" l="1"/>
  <c r="D27" i="8"/>
  <c r="F27" i="8"/>
  <c r="C27" i="8"/>
  <c r="E27" i="8"/>
  <c r="D51" i="30" l="1"/>
  <c r="D47" i="30"/>
  <c r="D36" i="30"/>
  <c r="D39" i="30" s="1"/>
  <c r="D23" i="30"/>
  <c r="D17" i="30"/>
  <c r="D32" i="12"/>
  <c r="D56" i="3"/>
  <c r="D61" i="3" s="1"/>
  <c r="D46" i="3"/>
  <c r="D43" i="3"/>
  <c r="D35" i="3"/>
  <c r="D40" i="3" s="1"/>
  <c r="D27" i="3"/>
  <c r="D24" i="3"/>
  <c r="D14" i="3"/>
  <c r="D55" i="2"/>
  <c r="D60" i="2" s="1"/>
  <c r="D44" i="2"/>
  <c r="D49" i="2" s="1"/>
  <c r="D35" i="2"/>
  <c r="D40" i="2" s="1"/>
  <c r="D27" i="2"/>
  <c r="D24" i="2"/>
  <c r="E24" i="10"/>
  <c r="F24" i="9"/>
  <c r="H13" i="17"/>
  <c r="H14" i="17"/>
  <c r="H15" i="17"/>
  <c r="H16" i="17"/>
  <c r="H17" i="17"/>
  <c r="H19" i="17"/>
  <c r="H20" i="17"/>
  <c r="H21" i="17"/>
  <c r="H22" i="17"/>
  <c r="H12" i="17"/>
  <c r="D23" i="2" l="1"/>
  <c r="D33" i="2" s="1"/>
  <c r="D23" i="3"/>
  <c r="D33" i="3" s="1"/>
  <c r="D50" i="3"/>
  <c r="D51" i="3" s="1"/>
  <c r="D55" i="12"/>
  <c r="D50" i="2"/>
  <c r="D32" i="30"/>
  <c r="D43" i="30" s="1"/>
  <c r="F24" i="10"/>
  <c r="H24" i="9" l="1"/>
  <c r="G24" i="9"/>
</calcChain>
</file>

<file path=xl/sharedStrings.xml><?xml version="1.0" encoding="utf-8"?>
<sst xmlns="http://schemas.openxmlformats.org/spreadsheetml/2006/main" count="1393" uniqueCount="611">
  <si>
    <t>Obrazac: MKO-FBA</t>
  </si>
  <si>
    <t>Naziv MKO</t>
  </si>
  <si>
    <t>Matični broj</t>
  </si>
  <si>
    <t>Adresa MKO</t>
  </si>
  <si>
    <t>Direktor MKO</t>
  </si>
  <si>
    <t>Datum finansijskog</t>
  </si>
  <si>
    <t xml:space="preserve">    stanja izvještaja</t>
  </si>
  <si>
    <t>UPRAVNI / NADZORNI ODBOR MKO:</t>
  </si>
  <si>
    <t>PREDSTAVLJA / KANDIDOVAN OD:</t>
  </si>
  <si>
    <t>Član:</t>
  </si>
  <si>
    <t>1.</t>
  </si>
  <si>
    <t>2.</t>
  </si>
  <si>
    <t>3.</t>
  </si>
  <si>
    <t>/lista obrazaca izvještaja - sa tabelama koje MKO dostavlja /</t>
  </si>
  <si>
    <t>Obrazac: BS-MKD</t>
  </si>
  <si>
    <t>Opis</t>
  </si>
  <si>
    <t>AKTIVA</t>
  </si>
  <si>
    <t>4.</t>
  </si>
  <si>
    <t>PASIVA</t>
  </si>
  <si>
    <t>VANBILANSNA EVIDENCIJA</t>
  </si>
  <si>
    <t>Obrazac: BS-MKF</t>
  </si>
  <si>
    <t>% učešća</t>
  </si>
  <si>
    <t>Rezervisanja</t>
  </si>
  <si>
    <t>16-30</t>
  </si>
  <si>
    <t>31-60</t>
  </si>
  <si>
    <t>61-90</t>
  </si>
  <si>
    <t>91-180</t>
  </si>
  <si>
    <t>Tip lica</t>
  </si>
  <si>
    <t>JIB/Matični broj</t>
  </si>
  <si>
    <t>Oznaka djelatnosti</t>
  </si>
  <si>
    <t>Mikrokrediti</t>
  </si>
  <si>
    <t>Kratkoročni krediti</t>
  </si>
  <si>
    <t>Dugoročni krediti</t>
  </si>
  <si>
    <t>Dospjela potraživanja</t>
  </si>
  <si>
    <t>Ukupno</t>
  </si>
  <si>
    <t>Obične dionice</t>
  </si>
  <si>
    <t>Prioritetne dionice</t>
  </si>
  <si>
    <t>LISTA NAJVEĆIH IZVORA SREDSTAVA</t>
  </si>
  <si>
    <t>OPERATIVNI PRIHODI I RASHODI</t>
  </si>
  <si>
    <t>BILANS USPJEHA MKF</t>
  </si>
  <si>
    <t>UKUPNO</t>
  </si>
  <si>
    <t>NAZIV DONATORA</t>
  </si>
  <si>
    <t>Šifra djelatnosti</t>
  </si>
  <si>
    <t>Instrumenti obezbjeđenja</t>
  </si>
  <si>
    <t>DA/NE</t>
  </si>
  <si>
    <t>Datum utuženja</t>
  </si>
  <si>
    <t>FIZIČKA LICA</t>
  </si>
  <si>
    <t>PRAVNA LICA</t>
  </si>
  <si>
    <t>Otpisana kamata</t>
  </si>
  <si>
    <t>Novi otpis u tekućoj godini</t>
  </si>
  <si>
    <t>Naplaćeno u tekućoj godini</t>
  </si>
  <si>
    <t>Trajni otpis u tekućoj godini</t>
  </si>
  <si>
    <t>U tekućoj godini</t>
  </si>
  <si>
    <t>Broj otpisanih kreditnih partija</t>
  </si>
  <si>
    <t>za fizička lica</t>
  </si>
  <si>
    <t>za pravna lica</t>
  </si>
  <si>
    <t>Broj trajno otpisanih kreditnih partija</t>
  </si>
  <si>
    <t>Saldo na izvještajni datum</t>
  </si>
  <si>
    <t>Godišnja kamatna stopa (%)</t>
  </si>
  <si>
    <t>PRIHODI I RASHODI PO KAMATAMA</t>
  </si>
  <si>
    <t>Ukupan broj  kreditnih partija</t>
  </si>
  <si>
    <t>1-15</t>
  </si>
  <si>
    <t>/ime, prezime i potpis/ - ovjera ovlaštene osobe MKO da su izvještaji kompletni i tačni</t>
  </si>
  <si>
    <t>sa datumom sjednice na kojoj su izvještaji prihvaćeni</t>
  </si>
  <si>
    <t>/potpis - ovjera: direktor/ da su priloženi izvještaji prihvaćeni od Upravnog/Nadzornog odbora,</t>
  </si>
  <si>
    <t>UKUPNO (1.+2.)</t>
  </si>
  <si>
    <t>Ponderisana</t>
  </si>
  <si>
    <t>OSTALI POSLOVNI PRIHODI I RASHODI</t>
  </si>
  <si>
    <t>Red. br.</t>
  </si>
  <si>
    <t>Godišnja kamatna stopa</t>
  </si>
  <si>
    <t>Nominalna</t>
  </si>
  <si>
    <t>Efektivna</t>
  </si>
  <si>
    <t>OPŠTI PODACI I PREGLED IZVJEŠTAJA</t>
  </si>
  <si>
    <t>na dan _______________</t>
  </si>
  <si>
    <t>Prilog br. 2</t>
  </si>
  <si>
    <t>Prilog br. 3</t>
  </si>
  <si>
    <t>Prilog br. 6</t>
  </si>
  <si>
    <t>Prilog br. 9</t>
  </si>
  <si>
    <t>Prilog br. 17</t>
  </si>
  <si>
    <t>Prilog br. 18</t>
  </si>
  <si>
    <t>Početno stanje na datum 01.01. tekuće godine</t>
  </si>
  <si>
    <t>Početno stanje na dan 01.01. tekuće godine</t>
  </si>
  <si>
    <t xml:space="preserve">               Agencija za bankarstvo FBiH</t>
  </si>
  <si>
    <t>MKO</t>
  </si>
  <si>
    <t>Datum</t>
  </si>
  <si>
    <t>Tip izvještaja</t>
  </si>
  <si>
    <t>Broj pon.</t>
  </si>
  <si>
    <t>Razlog pon.</t>
  </si>
  <si>
    <t>010</t>
  </si>
  <si>
    <t>020</t>
  </si>
  <si>
    <t>030</t>
  </si>
  <si>
    <t>040</t>
  </si>
  <si>
    <t>Ime/naziv dioničara</t>
  </si>
  <si>
    <t>Dužnik (Da/Ne)</t>
  </si>
  <si>
    <t>050</t>
  </si>
  <si>
    <t>060</t>
  </si>
  <si>
    <t>070</t>
  </si>
  <si>
    <t>080</t>
  </si>
  <si>
    <t>090</t>
  </si>
  <si>
    <t>/</t>
  </si>
  <si>
    <t>Potpis (Ime i prezime / tel. br. ovlaštenog lica)</t>
  </si>
  <si>
    <t>1. Ukupan iznos osnovnog kapitala</t>
  </si>
  <si>
    <t>1 a) Uplaćen u novcu</t>
  </si>
  <si>
    <t>1 b) Uplaćen u stvarima i pravima</t>
  </si>
  <si>
    <t>LISTA NAJVEĆIH ULAGAČA U MKD - d.o.o. I OSNIVAČA MKF</t>
  </si>
  <si>
    <t>MK 04.00</t>
  </si>
  <si>
    <t>1. Novčana sredstva (1a+1b)</t>
  </si>
  <si>
    <t>1 a) Gotov novac i nekamatonosni računi depozita</t>
  </si>
  <si>
    <t>1 b) Kamatonosni računi depozita</t>
  </si>
  <si>
    <t>2. Plasmani bankama</t>
  </si>
  <si>
    <t>3 d) Rezerve za kreditne gubitke (kamata)</t>
  </si>
  <si>
    <t>4. Materijalna i nematerijalna imovina, neto (4a+4b)</t>
  </si>
  <si>
    <t>4 a) Materijalna i nematerijalna imovina u vlasništvu MKO, neto (4a1.-4a2.)</t>
  </si>
  <si>
    <t>4 a) 1. Materijalna i nematerijalna imovina u vlasništvu MKO, bruto</t>
  </si>
  <si>
    <t>4 a) 2. Ispravka vrijednosti materijalne i nematerijalne imovine u vlasništvu MKO</t>
  </si>
  <si>
    <t>4 b) Materijalna i nematerijalna imovina u korištenju MKO, neto (4b1.-4b2.)</t>
  </si>
  <si>
    <t xml:space="preserve">4 b) 1. Materijalna i nematerijalna imovina u korištenju MKO, bruto </t>
  </si>
  <si>
    <t>4 b) 2. Ispravka vrijednosti materijalne i nematerijalne imovine u korištenju MKO</t>
  </si>
  <si>
    <t>5. Dugoročne investicije</t>
  </si>
  <si>
    <t>6. Ostala aktiva</t>
  </si>
  <si>
    <t>8. UKUPNO AKTIVA (1+2+3+4+5+6-7)</t>
  </si>
  <si>
    <t>9. Obaveze po uzetim kreditima, neto (9a+9b+9c)</t>
  </si>
  <si>
    <t>9 a) Obaveze po uzetim kratkoročnim kreditima</t>
  </si>
  <si>
    <t>9 b) Obaveze po uzetim dugoročnim kreditima</t>
  </si>
  <si>
    <t>9 c) Obaveze po dospjelim kamatama</t>
  </si>
  <si>
    <t>10. Ostale obaveze</t>
  </si>
  <si>
    <t>11 . UKUPNO OBAVEZE (9+10)</t>
  </si>
  <si>
    <t>12. Donirani kapital</t>
  </si>
  <si>
    <t>13. Osnovni kapital</t>
  </si>
  <si>
    <t>14. Emisiona ažia</t>
  </si>
  <si>
    <t>15 a) Prethodnih godina</t>
  </si>
  <si>
    <t>15 b) Tekuće godine</t>
  </si>
  <si>
    <t>16. Zakonske rezerve</t>
  </si>
  <si>
    <t>17. Ostale rezerve</t>
  </si>
  <si>
    <t>18. UKUPNO KAPITAL (12+13+14+15+16+17)</t>
  </si>
  <si>
    <t>19. UKUPNO PASIVA (11+18)</t>
  </si>
  <si>
    <t>23. Odobrena nepovučena kreditna sredstva od strane povjerilaca</t>
  </si>
  <si>
    <t>24. Komisioni poslovi</t>
  </si>
  <si>
    <t>25. Sudske tužbe, rješenja nadležnih organa koja su potencijalna obaveza MKO, a koja još nisu evidentirana u bilansnim evidencijama i sl.</t>
  </si>
  <si>
    <t>26. Ostalo (sve ostale vanbilansne stavke koje nisu obuhvaćene naprijed navedenim)</t>
  </si>
  <si>
    <t>BILANS STANJA MKF</t>
  </si>
  <si>
    <t>MK 05.00</t>
  </si>
  <si>
    <t>14. Višak prihoda nad rashodima</t>
  </si>
  <si>
    <t>14 a) za prethodne godine</t>
  </si>
  <si>
    <t>14 b) za tekuću godinu</t>
  </si>
  <si>
    <t>15. Manjak prihoda nad rashodima</t>
  </si>
  <si>
    <t>15 a) za prethodne godine</t>
  </si>
  <si>
    <t>15 b) za tekuću godinu</t>
  </si>
  <si>
    <t>16. Ostale rezerve</t>
  </si>
  <si>
    <t>18. UKUPNO PASIVA (11+17)</t>
  </si>
  <si>
    <t>Obrazac: BU-MKD</t>
  </si>
  <si>
    <t>MK 06.00</t>
  </si>
  <si>
    <t>1. Prihodi od kamata i slični prihodi (1.1.+1.2.+.1.3.+1.4.+.1.5.+1.6.)</t>
  </si>
  <si>
    <t>1.1 kamata na kamatonosnim računima depozita kod depozitnih institucija</t>
  </si>
  <si>
    <t>1.2 kamate na plasmane bankama</t>
  </si>
  <si>
    <t>1.6 ostali prihodi od kamata i slični prihodi (zatezne kamate i sl.)</t>
  </si>
  <si>
    <t>2. Rashodi po kamatama i slični rashodi (2.1.+2.2.+2.3.+2.4.)</t>
  </si>
  <si>
    <t>2.1 kamate na pozajmljena sredstva</t>
  </si>
  <si>
    <t>2.2 naknade za primljene kredite</t>
  </si>
  <si>
    <t>2.3 naknade za prijevremnu otplatu kredita</t>
  </si>
  <si>
    <t>2.4 ostali rashodi po kamatama i slični rashodi (zatezne kamate,  i sl.)</t>
  </si>
  <si>
    <t>3. Neto prihodi od kamata i sličnih prihoda (1 - 2)</t>
  </si>
  <si>
    <t>4.1 naknade za izvršene usluge</t>
  </si>
  <si>
    <t>4.2 prihod od naplaćenih otpisanih potraživanja</t>
  </si>
  <si>
    <t>4.3 ostali operativni prihodi</t>
  </si>
  <si>
    <t>5.1 troškovi plata i doprinosa</t>
  </si>
  <si>
    <t>5.2 troškovi amortizacije (5.2.1.+5.2.2.)</t>
  </si>
  <si>
    <t>5.2.1 troškovi amortizacije fiksne aktive u vlasništvu</t>
  </si>
  <si>
    <t>5.2.2 troškovi amortizacije fiksne aktive u korištenju</t>
  </si>
  <si>
    <t>5.3 materijalni troškovi</t>
  </si>
  <si>
    <t>5.4 troškovi usluga</t>
  </si>
  <si>
    <t>5.5 ostali operativni troškovi</t>
  </si>
  <si>
    <t>6. Ostali poslovni prihodi (6.1.+6.2.+6.3.)</t>
  </si>
  <si>
    <t>6.1 dobici od prodaje osnovnih sredstava i nematerjalnih ulaganja</t>
  </si>
  <si>
    <t>6.2 prihodi od dividendi i učešća (ulaganja)</t>
  </si>
  <si>
    <t>6.3 ostali prihodi</t>
  </si>
  <si>
    <t>7. Ostali poslovni rashodi (7.1.+7.2.+7.3.)</t>
  </si>
  <si>
    <t>7.1 gubici od prodaje osnovnih sredstava i nematerijalnih ulaganja</t>
  </si>
  <si>
    <t>7.2 gubici po osnovu rashodovanja i otpisa osnovnih sredstava i nematerijalnih ulaganja</t>
  </si>
  <si>
    <t>7.3 ostali rashodi</t>
  </si>
  <si>
    <t>8. Troškovi rezervisanja za kreditne i druge gubitke (8.1.+8.2.+8.3.)</t>
  </si>
  <si>
    <t>8.3 ostala rezervisanja</t>
  </si>
  <si>
    <t>9. Dobit/gubitak prije oporezivanja (3+4-5+6-7-8)</t>
  </si>
  <si>
    <t>10. Porez na dobit</t>
  </si>
  <si>
    <t>11. Neto dobit/gubitak (9-10)</t>
  </si>
  <si>
    <t>Obrazac: BU-MKF</t>
  </si>
  <si>
    <t>MK 07.00</t>
  </si>
  <si>
    <t>7.2 gubici po osnovu rashodovanja i otpisa osnvnih sredstava i nematerijalnih ulaganja</t>
  </si>
  <si>
    <t>10. Porez na višak prihoda nad rashodima</t>
  </si>
  <si>
    <t>MK 08.00</t>
  </si>
  <si>
    <t>I Ukupan prihod</t>
  </si>
  <si>
    <t>1.2 Ukupan operativni prihod</t>
  </si>
  <si>
    <t>II Ukupan rashod</t>
  </si>
  <si>
    <t>2.1 Ukupno rashodi po kamatama i slični rashodi</t>
  </si>
  <si>
    <t>2.2 Ukupno operativni rashodi</t>
  </si>
  <si>
    <t>2.3 Troškovi rezervisanja za kreditne i druge gubitke</t>
  </si>
  <si>
    <t>2.4 Ostali rashodi</t>
  </si>
  <si>
    <t>III Prilagodba za inflaciju</t>
  </si>
  <si>
    <t>3.1 Ukupan kapital - 31.12. prethodne godine</t>
  </si>
  <si>
    <t>3.2 Ukupan kapital - na izvještajni datum</t>
  </si>
  <si>
    <t>3.4 Stanje osnovnih sredstava 31.12. prethodne godine</t>
  </si>
  <si>
    <t>3.5 Stanje osnovnih sredstava - na izvještajni datum</t>
  </si>
  <si>
    <t>IV Prilagodba za tržišnu cijenu kapitala</t>
  </si>
  <si>
    <t>4.1 Obaveze po kreditima 31.12. prethodne godine</t>
  </si>
  <si>
    <t>4.2 Obaveze po kreditima - na izvještajni datum</t>
  </si>
  <si>
    <t>V Prilagodba za donacije</t>
  </si>
  <si>
    <t>VI Prilagođeni ukupni troškovi</t>
  </si>
  <si>
    <t xml:space="preserve">VII Prosječna ukupna aktiva </t>
  </si>
  <si>
    <t>7.1 Ukupna aktiva 31.12. prethodne godine</t>
  </si>
  <si>
    <t>7.2 Ukupna aktiva - na izvještajni datum</t>
  </si>
  <si>
    <t>VIII Prosječan bruto portfolio</t>
  </si>
  <si>
    <t>8.1 Bruto portfolio 31.12. prethodne godine</t>
  </si>
  <si>
    <t>8.2 Bruto portfolio - na izvještajni datum</t>
  </si>
  <si>
    <t>3 b) Rezerve za kreditne gubitke (glavnica)</t>
  </si>
  <si>
    <t>3 c) Dospjela potraživanja po osnovu kamata</t>
  </si>
  <si>
    <t>MK 09.00</t>
  </si>
  <si>
    <t>Ime/naziv kreditora</t>
  </si>
  <si>
    <t>Rok otplate (u mjesecima)</t>
  </si>
  <si>
    <t>SEKTORSKA I ROČNA STRUKTURA MIKROKREDITA</t>
  </si>
  <si>
    <t>MK 10.00</t>
  </si>
  <si>
    <t>a) Uslužne djelatnosti</t>
  </si>
  <si>
    <t>b) Trgovinu</t>
  </si>
  <si>
    <t>c) Poljoprivredu</t>
  </si>
  <si>
    <t>d) Proizvodnju</t>
  </si>
  <si>
    <t>e) Ostalo</t>
  </si>
  <si>
    <t>e) Stambene potrebe</t>
  </si>
  <si>
    <t>f) Ostalo</t>
  </si>
  <si>
    <t>UKUPNO (1 + 2)</t>
  </si>
  <si>
    <t>IZVJEŠTAJ O VISINI I NAČINU FORMIRANJA  REZERVI ZA POKRIĆE KREDITNIH GUBITAKA</t>
  </si>
  <si>
    <t>MK 11.00</t>
  </si>
  <si>
    <t>Postotak učešća</t>
  </si>
  <si>
    <t>Ukupna 
rezervisanja</t>
  </si>
  <si>
    <t>Po dospjelim 
kamatama</t>
  </si>
  <si>
    <t>Po ostalim stavkama 
aktive</t>
  </si>
  <si>
    <t>Više izdvojene 
rezerve</t>
  </si>
  <si>
    <t>100</t>
  </si>
  <si>
    <t>110</t>
  </si>
  <si>
    <t>MK 12.00</t>
  </si>
  <si>
    <t>Broj</t>
  </si>
  <si>
    <t>Po glavnici</t>
  </si>
  <si>
    <t>Po kamati</t>
  </si>
  <si>
    <t>120</t>
  </si>
  <si>
    <t>Preko 180 - otpis</t>
  </si>
  <si>
    <t>MK 13.00</t>
  </si>
  <si>
    <t>130</t>
  </si>
  <si>
    <t>140</t>
  </si>
  <si>
    <t>150</t>
  </si>
  <si>
    <t>160</t>
  </si>
  <si>
    <t>170</t>
  </si>
  <si>
    <t>Vanbilansna evidencija: potraživanja po 
otpisanoj glavnici i kamati</t>
  </si>
  <si>
    <t>Otpisana
 glavnica</t>
  </si>
  <si>
    <t>Otpisana 
kamata</t>
  </si>
  <si>
    <t>Otpisana 
glavnica</t>
  </si>
  <si>
    <t>Saldo na datum tekuće godine</t>
  </si>
  <si>
    <t>Ukupno stanje na dan</t>
  </si>
  <si>
    <t>MK 15.00</t>
  </si>
  <si>
    <t>Periodi dospijeća priliva i odliva gotovine u odnosu na datum izvještavanja</t>
  </si>
  <si>
    <t>dospjelo i do 30 dana</t>
  </si>
  <si>
    <t>od 1 do 3 mjeseca</t>
  </si>
  <si>
    <t>od 3 do 6 mjeseci</t>
  </si>
  <si>
    <t>od 6 do 12 mjeseci</t>
  </si>
  <si>
    <t>od 1 do 3 godine</t>
  </si>
  <si>
    <t>preko 3 godine</t>
  </si>
  <si>
    <t>1. Novčana sredstva i plasmani bankama</t>
  </si>
  <si>
    <t>4. Ostala aktiva</t>
  </si>
  <si>
    <t>6. Obaveze po kreditima i dospjelim kamatama</t>
  </si>
  <si>
    <t>7. Ugovoreni odlivi po nedospjelim kamatama po kreditima u skladu sa otplatnim planovima, uključujući porez po odbitku, ako ga ima</t>
  </si>
  <si>
    <t>8. Ostale obaveze</t>
  </si>
  <si>
    <t>10. OSTALI PRILIVI - planirana naplata po otpisanim potraživanjima</t>
  </si>
  <si>
    <t>MK 16.00</t>
  </si>
  <si>
    <t>Ime/naziv povezanog 
lica s MKO</t>
  </si>
  <si>
    <t>Vrsta transakcije</t>
  </si>
  <si>
    <t>Datum odobrenja/
transakcije</t>
  </si>
  <si>
    <t>Odobreni iznos/Vrijednost transakcije</t>
  </si>
  <si>
    <t>Opšti uslovi odobravanja kredita/pozajmice</t>
  </si>
  <si>
    <t>Stanje na 
izvještajni datum</t>
  </si>
  <si>
    <t>Osnov povezanosti 
s MKO</t>
  </si>
  <si>
    <t>Datum 
dospijeća</t>
  </si>
  <si>
    <t>Sredstva 
osiguranja/kolateral</t>
  </si>
  <si>
    <t>Red. br. (010)</t>
  </si>
  <si>
    <t>Vrsta transakcije:</t>
  </si>
  <si>
    <t>Sredstva osiguranja:</t>
  </si>
  <si>
    <t>Osnov povezanosti:</t>
  </si>
  <si>
    <t>KR - kredit</t>
  </si>
  <si>
    <t>MJ - mjenica</t>
  </si>
  <si>
    <t>D - dioničar</t>
  </si>
  <si>
    <t>PO - pozajmica</t>
  </si>
  <si>
    <t>H - hipoteka</t>
  </si>
  <si>
    <t>UL - ulagač</t>
  </si>
  <si>
    <t>RU - roba ili usluga</t>
  </si>
  <si>
    <t>SU - sudužništvo</t>
  </si>
  <si>
    <t>Član UO-NO</t>
  </si>
  <si>
    <t>OS - ostalo</t>
  </si>
  <si>
    <t>J - jemstvo</t>
  </si>
  <si>
    <t>M - viši menadžment</t>
  </si>
  <si>
    <t>MK 17.00</t>
  </si>
  <si>
    <t>Klasifikacija zaposlenih</t>
  </si>
  <si>
    <t>Broj zaposlenih</t>
  </si>
  <si>
    <t>IZVJEŠTAJ O BROJU I KVALIFIKACIONOJ STRUKTURI ZAPOSLENIH</t>
  </si>
  <si>
    <t>Fizička lica</t>
  </si>
  <si>
    <t>Pravna lica</t>
  </si>
  <si>
    <t>MK 19.00</t>
  </si>
  <si>
    <t>Broj prijavljenih transfera</t>
  </si>
  <si>
    <t>Broj transfera za koje je FOO 
tražio podatke</t>
  </si>
  <si>
    <t>Broj transfera za koje FOO 
nije tražio podatke</t>
  </si>
  <si>
    <t>Vrsta transfera</t>
  </si>
  <si>
    <t>1. Gotovinske transakcije, 30.000,00 KM i više</t>
  </si>
  <si>
    <t>2. Povezane transakcije, 30.000,00 KM i više</t>
  </si>
  <si>
    <t>3. Sumnjive transakcije</t>
  </si>
  <si>
    <t>Ukupno (1 + 2 + 3)</t>
  </si>
  <si>
    <t>MK 19.01</t>
  </si>
  <si>
    <t xml:space="preserve">Broj sumnjivih klijenata </t>
  </si>
  <si>
    <t>Broj sumnjivih klijenata za koje je 
FOO tražio dodatne podatke</t>
  </si>
  <si>
    <t>Broj sumnjivih klijenata za koje 
FOO nije tražio dodatne podatke</t>
  </si>
  <si>
    <t>Vrsta sumnje na klijenta</t>
  </si>
  <si>
    <t>1. Klijenti sumnjivi na pranje novca</t>
  </si>
  <si>
    <t>2. Klijenti sumnjivi na finansiranje terorističkih aktivnosti</t>
  </si>
  <si>
    <t>Ukupno (1 + 2)</t>
  </si>
  <si>
    <t>MK 20.00</t>
  </si>
  <si>
    <t>Broj zaključenih 
ugovora</t>
  </si>
  <si>
    <t>Nominalna 
kamatna stopa</t>
  </si>
  <si>
    <t>Efektivna kamatna
 stopa</t>
  </si>
  <si>
    <t>1. Kratkoročni mikrokrediti (1.1.do 1.7.)</t>
  </si>
  <si>
    <t>1.1 Uslužne djelatnosti</t>
  </si>
  <si>
    <t>1.2 Trgovina</t>
  </si>
  <si>
    <t>1.3 Poljoprivreda</t>
  </si>
  <si>
    <t>1.4 Proizvodnja</t>
  </si>
  <si>
    <t>1.5 Stambene potrebe</t>
  </si>
  <si>
    <t>1.6 Nenamjenski - osnovne potrebe</t>
  </si>
  <si>
    <t>1.7 Ostalo</t>
  </si>
  <si>
    <t>2. Dugoročni mikrokrediti (2.1.do 2.7.)</t>
  </si>
  <si>
    <t>2.1 Uslužne djelatnosti</t>
  </si>
  <si>
    <t>2.2 Trgovina</t>
  </si>
  <si>
    <t>2.3 Poljoprivreda</t>
  </si>
  <si>
    <t>2.4 Proizvodnja</t>
  </si>
  <si>
    <t>2.5 Stambene potrebe</t>
  </si>
  <si>
    <t>2.6 Nenamjenski - osnovne potrebe</t>
  </si>
  <si>
    <t>2.7 Ostalo</t>
  </si>
  <si>
    <t>Prilog br.19</t>
  </si>
  <si>
    <t>Ime/naziv ulagača/osnivača</t>
  </si>
  <si>
    <t xml:space="preserve">Donacije za kreditne fondove </t>
  </si>
  <si>
    <t xml:space="preserve">Donacije za stalna sredstva </t>
  </si>
  <si>
    <t xml:space="preserve">Donacije za operativne troškove </t>
  </si>
  <si>
    <t>5.</t>
  </si>
  <si>
    <t>6.</t>
  </si>
  <si>
    <t>7.</t>
  </si>
  <si>
    <t>8.</t>
  </si>
  <si>
    <t>9.</t>
  </si>
  <si>
    <t>10.</t>
  </si>
  <si>
    <t>24. Odobrena nepovučena kreditna sredstva od strane povjerilaca</t>
  </si>
  <si>
    <t>25. Komisioni poslovi</t>
  </si>
  <si>
    <t>26. Sudske tužbe, rješenja nadležnih organa koja su potencijalna obaveza MKO, a koja još nisu evidentirana u bilansnim evidencijama i sl.</t>
  </si>
  <si>
    <t>27. Ostalo (sve ostale vanbilansne stavke koje nisu obuhvaćene naprijed navedenim)</t>
  </si>
  <si>
    <t>- n broj mjeseci u toku poslovne godine do izvještajnog perioda</t>
  </si>
  <si>
    <t>1.3 Ostali prihodi</t>
  </si>
  <si>
    <t>Broj ugovora o kreditu</t>
  </si>
  <si>
    <t>Datum zaključenja ugovora</t>
  </si>
  <si>
    <t>1. Pravnim licima (suma a do e)</t>
  </si>
  <si>
    <t>2. Fizičkim licima (suma a do f)</t>
  </si>
  <si>
    <r>
      <t xml:space="preserve">5. UKUPNO PRILIVI GOTOVINE </t>
    </r>
    <r>
      <rPr>
        <b/>
        <sz val="11"/>
        <color theme="1"/>
        <rFont val="Calibri"/>
        <family val="2"/>
        <charset val="238"/>
        <scheme val="minor"/>
      </rPr>
      <t>(1+2+3+4)</t>
    </r>
  </si>
  <si>
    <r>
      <t xml:space="preserve">9. UKUPNO ODLIVI GOTOVINE </t>
    </r>
    <r>
      <rPr>
        <b/>
        <sz val="11"/>
        <color theme="1"/>
        <rFont val="Calibri"/>
        <family val="2"/>
        <charset val="238"/>
        <scheme val="minor"/>
      </rPr>
      <t>(6+7+8)</t>
    </r>
  </si>
  <si>
    <r>
      <t xml:space="preserve">13. NETO IZLOŽENOSTI </t>
    </r>
    <r>
      <rPr>
        <b/>
        <sz val="11"/>
        <color theme="1"/>
        <rFont val="Calibri"/>
        <family val="2"/>
        <charset val="238"/>
        <scheme val="minor"/>
      </rPr>
      <t>(5-9+10+11+12)</t>
    </r>
  </si>
  <si>
    <r>
      <t>17. UKUPNO KAPITAL (12+13+14</t>
    </r>
    <r>
      <rPr>
        <sz val="11"/>
        <rFont val="Calibri"/>
        <family val="2"/>
        <charset val="238"/>
        <scheme val="minor"/>
      </rPr>
      <t>-15</t>
    </r>
    <r>
      <rPr>
        <sz val="11"/>
        <rFont val="Calibri"/>
        <family val="2"/>
        <scheme val="minor"/>
      </rPr>
      <t>+16)</t>
    </r>
  </si>
  <si>
    <r>
      <t xml:space="preserve">9. Višak/manjak prihoda nad rashodima prije oporezivanja </t>
    </r>
    <r>
      <rPr>
        <sz val="11"/>
        <rFont val="Calibri"/>
        <family val="2"/>
        <charset val="238"/>
        <scheme val="minor"/>
      </rPr>
      <t xml:space="preserve"> (3+4-5+6-7-8)</t>
    </r>
  </si>
  <si>
    <r>
      <t xml:space="preserve">11. Neto višak/manjak prihoda nad rashodima </t>
    </r>
    <r>
      <rPr>
        <sz val="11"/>
        <rFont val="Calibri"/>
        <family val="2"/>
        <charset val="238"/>
        <scheme val="minor"/>
      </rPr>
      <t>(9-10)</t>
    </r>
  </si>
  <si>
    <t xml:space="preserve">12. OSTALI OČEKIVANI PRILIVI </t>
  </si>
  <si>
    <r>
      <t>11. OSTA</t>
    </r>
    <r>
      <rPr>
        <sz val="11"/>
        <color theme="1"/>
        <rFont val="Calibri"/>
        <family val="2"/>
        <charset val="238"/>
        <scheme val="minor"/>
      </rPr>
      <t>LI PRILIVI - planirana prodaja nekretnina</t>
    </r>
  </si>
  <si>
    <t>4. Operativni prihodi (4.1+4.2+4.3)</t>
  </si>
  <si>
    <t>5. Operativni rashodi (5.1.+5.2.+5.3.+5.4.+.5.5.)</t>
  </si>
  <si>
    <t>1.1 Ukupno prihodi od kamata i slični prihodi</t>
  </si>
  <si>
    <t>15. Neraspoređena dobit/gubitak - neto (15a+15b)</t>
  </si>
  <si>
    <t>MK 01.00.a</t>
  </si>
  <si>
    <r>
      <t xml:space="preserve">UKUPNO </t>
    </r>
    <r>
      <rPr>
        <b/>
        <sz val="8"/>
        <rFont val="Calibri"/>
        <family val="2"/>
        <scheme val="minor"/>
      </rPr>
      <t>(050+060+070)</t>
    </r>
  </si>
  <si>
    <t>…</t>
  </si>
  <si>
    <t xml:space="preserve">    MK 01.00.b</t>
  </si>
  <si>
    <t>MK 02.00.b</t>
  </si>
  <si>
    <t xml:space="preserve">  MK 02.00.a</t>
  </si>
  <si>
    <t xml:space="preserve">Iznos </t>
  </si>
  <si>
    <t>Iznos učešća</t>
  </si>
  <si>
    <t>MK 03.00.a</t>
  </si>
  <si>
    <t>Iznos</t>
  </si>
  <si>
    <t>MK 03.00.b</t>
  </si>
  <si>
    <t xml:space="preserve">   0 | 0% | 0%</t>
  </si>
  <si>
    <t>   1-15 | 2% | 2%</t>
  </si>
  <si>
    <t>   16-30 | 15% | 100%</t>
  </si>
  <si>
    <t>   31-60 | 50% | 100%</t>
  </si>
  <si>
    <t xml:space="preserve">   61-90 | 80% | 100%</t>
  </si>
  <si>
    <t xml:space="preserve">   91-180 | 100% | 100%</t>
  </si>
  <si>
    <t xml:space="preserve">   UKUPNO</t>
  </si>
  <si>
    <t xml:space="preserve">Iznos kamate
</t>
  </si>
  <si>
    <t xml:space="preserve">Iznos ostalih stavki 
aktive </t>
  </si>
  <si>
    <t>MK 14.00.a</t>
  </si>
  <si>
    <t>Broj otpisanih kreditnih partija koje su u potpunosti naplaćene</t>
  </si>
  <si>
    <t>...</t>
  </si>
  <si>
    <t>MK 14.00.b</t>
  </si>
  <si>
    <t xml:space="preserve">Iznos otplate na teret jemaca </t>
  </si>
  <si>
    <t>J</t>
  </si>
  <si>
    <t>AZ</t>
  </si>
  <si>
    <t>M</t>
  </si>
  <si>
    <t>Z/H</t>
  </si>
  <si>
    <t>O</t>
  </si>
  <si>
    <t>8</t>
  </si>
  <si>
    <t>9</t>
  </si>
  <si>
    <t>10</t>
  </si>
  <si>
    <t xml:space="preserve">Ukupan broj aktivnih kreditnih partija na izvještajni datum u MKF/MKD je: </t>
  </si>
  <si>
    <t>Redni broj</t>
  </si>
  <si>
    <t xml:space="preserve">Ukupan broj kreditnih partija u vanbilansu na izvještajni datum u MKF/MKD je: </t>
  </si>
  <si>
    <t>Jemac</t>
  </si>
  <si>
    <t>Administrativna zabrana</t>
  </si>
  <si>
    <t>Mjenica</t>
  </si>
  <si>
    <t>Zalog/hipoteka</t>
  </si>
  <si>
    <t>Ostalo</t>
  </si>
  <si>
    <t>Šifra</t>
  </si>
  <si>
    <t>Naziv</t>
  </si>
  <si>
    <t>Legenda</t>
  </si>
  <si>
    <t>Instrument obezbjeđenja</t>
  </si>
  <si>
    <t>Tip komitenta</t>
  </si>
  <si>
    <t>FR</t>
  </si>
  <si>
    <t>FNR</t>
  </si>
  <si>
    <t>PR</t>
  </si>
  <si>
    <t>PNR</t>
  </si>
  <si>
    <t>SR</t>
  </si>
  <si>
    <t>S</t>
  </si>
  <si>
    <t>Fizičko lice rezident</t>
  </si>
  <si>
    <t>Fizičko lice nerezident</t>
  </si>
  <si>
    <t>Pravno lice rezident</t>
  </si>
  <si>
    <t>Pravno lice nerezident</t>
  </si>
  <si>
    <t>Samostalna radnja</t>
  </si>
  <si>
    <t>Stanovništvo</t>
  </si>
  <si>
    <t>Vrijeme zak.</t>
  </si>
  <si>
    <t>Prilog br. 4</t>
  </si>
  <si>
    <t>Prilog br. 5</t>
  </si>
  <si>
    <t>Prilog br. 7a</t>
  </si>
  <si>
    <t>Prilog br. 7b</t>
  </si>
  <si>
    <t>Prilog br. 8a</t>
  </si>
  <si>
    <t>Prilog br. 8b</t>
  </si>
  <si>
    <t>Prilog br. 10</t>
  </si>
  <si>
    <t>Prilog br. 11</t>
  </si>
  <si>
    <t>Prilog br. 12</t>
  </si>
  <si>
    <t>Prilog br. 15a</t>
  </si>
  <si>
    <t>IZVJEŠTAJ O IZRAČUNU KOEFICIJENTA ODRŽIVOSTI POSLOVNOG MODELA</t>
  </si>
  <si>
    <t>MK 18.00</t>
  </si>
  <si>
    <t>Vrijednost</t>
  </si>
  <si>
    <t>Ukupni kapital na izvještajni datum</t>
  </si>
  <si>
    <r>
      <t xml:space="preserve">Ukupna održiva izloženost </t>
    </r>
    <r>
      <rPr>
        <sz val="8"/>
        <color theme="1"/>
        <rFont val="Calibri"/>
        <family val="2"/>
        <scheme val="minor"/>
      </rPr>
      <t>(aktivni portfolio + otpisani mikrokrediti)</t>
    </r>
  </si>
  <si>
    <r>
      <t xml:space="preserve">PEKS </t>
    </r>
    <r>
      <rPr>
        <sz val="11"/>
        <color theme="1"/>
        <rFont val="Calibri"/>
        <family val="2"/>
        <charset val="238"/>
        <scheme val="minor"/>
      </rPr>
      <t>u %</t>
    </r>
  </si>
  <si>
    <r>
      <t xml:space="preserve">KOPM u % </t>
    </r>
    <r>
      <rPr>
        <sz val="8"/>
        <color theme="1"/>
        <rFont val="Calibri"/>
        <family val="2"/>
        <scheme val="minor"/>
      </rPr>
      <t>((010/020)*100)</t>
    </r>
  </si>
  <si>
    <t>Prilog br. 15b</t>
  </si>
  <si>
    <t>Prilog br. 20a</t>
  </si>
  <si>
    <t>IZRAČUN ODRŽIVE IZLOŽENOSTI PO OSNOVU AKTIVNOG PORTFOLIJA</t>
  </si>
  <si>
    <t>MK 18.00.a</t>
  </si>
  <si>
    <t>Aktivni portfolio</t>
  </si>
  <si>
    <r>
      <t xml:space="preserve">Ukupna izloženost </t>
    </r>
    <r>
      <rPr>
        <sz val="8"/>
        <color theme="1"/>
        <rFont val="Calibri"/>
        <family val="2"/>
        <scheme val="minor"/>
      </rPr>
      <t>(010+020+030)</t>
    </r>
  </si>
  <si>
    <t xml:space="preserve">Ukupna održiva izloženost po osnovu aktivnog portfolija </t>
  </si>
  <si>
    <t xml:space="preserve">Glavnica </t>
  </si>
  <si>
    <t>Redovna kamata</t>
  </si>
  <si>
    <t>Naknade</t>
  </si>
  <si>
    <t>Ponderisana efektivna kamatna stopa | Ponder rizika</t>
  </si>
  <si>
    <t>&lt;10% | 25%</t>
  </si>
  <si>
    <t>10,01%-20,00% | 50%</t>
  </si>
  <si>
    <t>20,01%-30,00% | 100%</t>
  </si>
  <si>
    <t>30,01%-40,00% | 150%</t>
  </si>
  <si>
    <t>40,01%-50,00% | 200%</t>
  </si>
  <si>
    <t>50,01%-100,00% | 300%</t>
  </si>
  <si>
    <t>&gt;100,01% | 500%</t>
  </si>
  <si>
    <t>IZRAČUN ODRŽIVE IZLOŽENOSTI PO OSNOVU OTPISANIH MIKROKREDITA</t>
  </si>
  <si>
    <t>MK 18.00.b</t>
  </si>
  <si>
    <t>Otpisani mikrokrediti</t>
  </si>
  <si>
    <r>
      <t xml:space="preserve">Ukupna izloženost </t>
    </r>
    <r>
      <rPr>
        <sz val="8"/>
        <color theme="1"/>
        <rFont val="Calibri"/>
        <family val="2"/>
        <scheme val="minor"/>
      </rPr>
      <t>(010+020)</t>
    </r>
  </si>
  <si>
    <t xml:space="preserve">Ukupna održiva izloženost po osnovu otpisanih mikrokredita </t>
  </si>
  <si>
    <t>Otpisi | Ponder rizika</t>
  </si>
  <si>
    <r>
      <t xml:space="preserve">Otpisi </t>
    </r>
    <r>
      <rPr>
        <sz val="8"/>
        <color theme="1"/>
        <rFont val="Calibri"/>
        <family val="2"/>
        <scheme val="minor"/>
      </rPr>
      <t xml:space="preserve">(od 01.01.2025.) </t>
    </r>
    <r>
      <rPr>
        <sz val="11"/>
        <color theme="1"/>
        <rFont val="Calibri"/>
        <family val="2"/>
        <charset val="238"/>
        <scheme val="minor"/>
      </rPr>
      <t>| 750%</t>
    </r>
  </si>
  <si>
    <t>Prilog br. 20c</t>
  </si>
  <si>
    <t>Prilog br. 20b</t>
  </si>
  <si>
    <t>Prilog br. 1</t>
  </si>
  <si>
    <t>Prilog br. 14</t>
  </si>
  <si>
    <t>Prilog br. 13</t>
  </si>
  <si>
    <t>Prilog br. 16</t>
  </si>
  <si>
    <t xml:space="preserve">Iznos odobrenog kredita </t>
  </si>
  <si>
    <t>Prilog br. 21</t>
  </si>
  <si>
    <t>Vrijednost prijavljenih 
transfera</t>
  </si>
  <si>
    <t>Vrijednost transfera za koje je FOO 
tražio podatke</t>
  </si>
  <si>
    <t>Vrijednost transfera za koje 
FOO nije tražio podatke</t>
  </si>
  <si>
    <t>JIB</t>
  </si>
  <si>
    <t>MK 08.00.a</t>
  </si>
  <si>
    <t>Prilog br. 9a</t>
  </si>
  <si>
    <t>Naziv prihoda</t>
  </si>
  <si>
    <t>Specifikacija prihoda koji nemaju suštinu prihoda iz operativne (osnovne) djelatnosti mikrokreditiranja</t>
  </si>
  <si>
    <t>Prilog br. 9b</t>
  </si>
  <si>
    <t>MK 08.00.b</t>
  </si>
  <si>
    <t>Specifikacija troškova koji nemaju suštinu troškova i rashoda iz operativne (osnovne) djelatnosti
mikrokreditiranja</t>
  </si>
  <si>
    <t>Naziv troškova i rashoda</t>
  </si>
  <si>
    <t>Dani kašnjenja | Stopa rezervisanja glavnice i ostalih stavki aktive | Stopa rezervisanja kamate</t>
  </si>
  <si>
    <r>
      <t xml:space="preserve">UKUPNO      </t>
    </r>
    <r>
      <rPr>
        <b/>
        <sz val="8"/>
        <rFont val="Calibri"/>
        <family val="2"/>
        <scheme val="minor"/>
      </rPr>
      <t>(050+060+070)</t>
    </r>
  </si>
  <si>
    <t>BILANS STANJA MKD</t>
  </si>
  <si>
    <r>
      <t>BILANS USPJEHA MKD</t>
    </r>
    <r>
      <rPr>
        <b/>
        <sz val="11"/>
        <color rgb="FFFF0000"/>
        <rFont val="Calibri"/>
        <family val="2"/>
        <scheme val="minor"/>
      </rPr>
      <t xml:space="preserve"> </t>
    </r>
  </si>
  <si>
    <r>
      <t xml:space="preserve">1.4 Ukupan prihod (1.1. do 1.3.)   -   </t>
    </r>
    <r>
      <rPr>
        <b/>
        <i/>
        <sz val="11"/>
        <rFont val="Calibri"/>
        <family val="2"/>
        <scheme val="minor"/>
      </rPr>
      <t>ΣOI</t>
    </r>
  </si>
  <si>
    <r>
      <t xml:space="preserve">2.5.Ukupan rashod (2.1. do 2.4.)   -   </t>
    </r>
    <r>
      <rPr>
        <b/>
        <i/>
        <sz val="11"/>
        <rFont val="Calibri"/>
        <family val="2"/>
        <scheme val="minor"/>
      </rPr>
      <t>Σex</t>
    </r>
  </si>
  <si>
    <r>
      <t xml:space="preserve">3.3 Prosječan ukupni  kapital [(3.1+3.2)/2]   -   </t>
    </r>
    <r>
      <rPr>
        <b/>
        <i/>
        <sz val="11"/>
        <rFont val="Calibri"/>
        <family val="2"/>
        <scheme val="minor"/>
      </rPr>
      <t>ΔC</t>
    </r>
  </si>
  <si>
    <r>
      <t xml:space="preserve">3.6 Prosječno stanje osnovnih sredstava [(3.4+3.5)/2]   -   </t>
    </r>
    <r>
      <rPr>
        <b/>
        <i/>
        <sz val="11"/>
        <rFont val="Calibri"/>
        <family val="2"/>
        <scheme val="minor"/>
      </rPr>
      <t>ΔFAss</t>
    </r>
  </si>
  <si>
    <r>
      <t xml:space="preserve">3.7 Godišnja stopa inflacije   -   </t>
    </r>
    <r>
      <rPr>
        <b/>
        <i/>
        <sz val="11"/>
        <rFont val="Calibri"/>
        <family val="2"/>
        <scheme val="minor"/>
      </rPr>
      <t>i</t>
    </r>
  </si>
  <si>
    <r>
      <t xml:space="preserve">3.8 Prilagodba za inflaciju [(3.3-3.6.)*3.7./12*n]   -   </t>
    </r>
    <r>
      <rPr>
        <b/>
        <i/>
        <sz val="11"/>
        <rFont val="Calibri"/>
        <family val="2"/>
        <scheme val="minor"/>
      </rPr>
      <t>Ai=(ΔC-ΔFAss) x i</t>
    </r>
  </si>
  <si>
    <r>
      <t xml:space="preserve">4.3 Prosječan iznos obaveza po kreditima [(4.1.+4.2.)/2]   -  </t>
    </r>
    <r>
      <rPr>
        <b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ΔL</t>
    </r>
  </si>
  <si>
    <r>
      <t xml:space="preserve">4.4 Tržišna cijena kapitala (%)   -   </t>
    </r>
    <r>
      <rPr>
        <b/>
        <i/>
        <sz val="11"/>
        <rFont val="Calibri"/>
        <family val="2"/>
        <scheme val="minor"/>
      </rPr>
      <t>I</t>
    </r>
  </si>
  <si>
    <r>
      <t xml:space="preserve">4.5 Kamate i provizije obračunate na izvore finansiranja   -   </t>
    </r>
    <r>
      <rPr>
        <b/>
        <i/>
        <sz val="11"/>
        <rFont val="Calibri"/>
        <family val="2"/>
        <scheme val="minor"/>
      </rPr>
      <t>IF</t>
    </r>
  </si>
  <si>
    <r>
      <t xml:space="preserve">4.6 Prilagodba za tržišnu cijenu kapitala [(4.3.*4.4./12*n)-4.5]   -   </t>
    </r>
    <r>
      <rPr>
        <b/>
        <i/>
        <sz val="11"/>
        <rFont val="Calibri"/>
        <family val="2"/>
        <scheme val="minor"/>
      </rPr>
      <t>Ac=(ΔL x I)-IF</t>
    </r>
  </si>
  <si>
    <r>
      <t xml:space="preserve">5.1 Prilagodbe za donacije   -   </t>
    </r>
    <r>
      <rPr>
        <b/>
        <i/>
        <sz val="11"/>
        <rFont val="Calibri"/>
        <family val="2"/>
        <scheme val="minor"/>
      </rPr>
      <t>Ad</t>
    </r>
  </si>
  <si>
    <r>
      <t xml:space="preserve">6.1 Prilagođeni ukupni troškovi   -   </t>
    </r>
    <r>
      <rPr>
        <b/>
        <i/>
        <sz val="11"/>
        <rFont val="Calibri"/>
        <family val="2"/>
        <scheme val="minor"/>
      </rPr>
      <t>AΣEx=ΣEx+Ai+Ac+Ad</t>
    </r>
  </si>
  <si>
    <r>
      <t xml:space="preserve">7.3 Prosječna ukupna aktiva[(7.1.+7.2.)/2]   -   </t>
    </r>
    <r>
      <rPr>
        <b/>
        <i/>
        <sz val="11"/>
        <rFont val="Calibri"/>
        <family val="2"/>
        <scheme val="minor"/>
      </rPr>
      <t>ΔΣAss</t>
    </r>
  </si>
  <si>
    <r>
      <t xml:space="preserve">8.3 Prosječni bruto portfolio [(8.1.+8.2.)/2]   -   </t>
    </r>
    <r>
      <rPr>
        <b/>
        <i/>
        <sz val="11"/>
        <rFont val="Calibri"/>
        <family val="2"/>
        <scheme val="minor"/>
      </rPr>
      <t>ΔGP</t>
    </r>
  </si>
  <si>
    <r>
      <t xml:space="preserve">OPERATIVNA EFIKASNOST [(2.5.+5.1.)/8.3.]*12/n]   -   </t>
    </r>
    <r>
      <rPr>
        <b/>
        <i/>
        <sz val="11"/>
        <rFont val="Calibri"/>
        <family val="2"/>
        <scheme val="minor"/>
      </rPr>
      <t>OE=[(ΣEx+Ad)/ΔGP]*12/n</t>
    </r>
  </si>
  <si>
    <t>Obrazac MKO: Kamatne stope</t>
  </si>
  <si>
    <t>IZVJEŠTAJ O PONDERISANIM NOMINALNIM I EFEKTIVNIM KAMATNIM STOPAMA PO MIKROKREDITIMA ZA MJESEC _____  20____GODINE</t>
  </si>
  <si>
    <t>Iznos mikrokredita</t>
  </si>
  <si>
    <t>IZVJEŠTAJ O GOTOVINSKIM TRANSAKCIJAMA OD 30.000,00 KM ILI VIŠE, POVEZANIM I SUMNJIVIM TRANSAKCIJAMA   </t>
  </si>
  <si>
    <t>Obrazac SPNiFTA - Tabela A</t>
  </si>
  <si>
    <t>Obrazac SPNiFTA - Tabela B</t>
  </si>
  <si>
    <t>IZVJEŠTAJ O SUMNJIVIM KLIJENTIMA</t>
  </si>
  <si>
    <t>IZVJEŠTAJ O STRUKTURI DONIRANIH SREDSTAVA MKF</t>
  </si>
  <si>
    <t>Obrazac MKF: struktura doniranih sredstava</t>
  </si>
  <si>
    <t>LISTA NAJVEĆIH DIONIČARA ZA MKD</t>
  </si>
  <si>
    <t>Obrazac MKD: kapital T-1</t>
  </si>
  <si>
    <t>Obrazac MKD.d.o.o i MKF: kapital T-2</t>
  </si>
  <si>
    <t xml:space="preserve">IZVJEŠTAJ O IZRAČUNU PRILAGOĐENOG POVRATA NA AKTIVU I OPERATIVNU EFIKASNOST </t>
  </si>
  <si>
    <r>
      <t xml:space="preserve">PRILAGOĐENI POVRAT NA AKTIVU [(1.4.-6.1.)/7.3.)*12/n]   -   </t>
    </r>
    <r>
      <rPr>
        <b/>
        <i/>
        <sz val="11"/>
        <rFont val="Calibri"/>
        <family val="2"/>
        <scheme val="minor"/>
      </rPr>
      <t>AROA=[(ΣOI-AΣEx)/ΔΣAss]*12/n</t>
    </r>
  </si>
  <si>
    <t>Obrazac MKO: AROA i OE</t>
  </si>
  <si>
    <t>Obrazac MKO: AROA i OE (Specififikacija prihoda)</t>
  </si>
  <si>
    <t>Obrazac MKO: AROA i OE (Specififikacija troškova)</t>
  </si>
  <si>
    <t>Kratkoročni mikrokrediti</t>
  </si>
  <si>
    <t>Dugoročni mikrokrediti</t>
  </si>
  <si>
    <t>Obrazac MKO: SiRS</t>
  </si>
  <si>
    <t>IZVJEŠTAJ O SVIM PONOVO UGOVORENIM MIKROKREDITIMA MKO</t>
  </si>
  <si>
    <t>Obrazac MKO: RK</t>
  </si>
  <si>
    <t>Ponovo ugovoreni mikrokrediti po danima kašnjenja</t>
  </si>
  <si>
    <t>Ponovo ugovoreni mikrokrediti</t>
  </si>
  <si>
    <t xml:space="preserve">Saldo svih ponovo ugovorenih mikrokredita </t>
  </si>
  <si>
    <t>Rezerve za ponovo ugovorene mikrokredite</t>
  </si>
  <si>
    <t>Prosječan rok otplate ponovo ugovorenih mikrokredita</t>
  </si>
  <si>
    <t>Ponovo ugovoreni mikrokrediti odobreni s grace periodom</t>
  </si>
  <si>
    <t xml:space="preserve">Prosječan grace period ponovo ugovorenih mikrokredita </t>
  </si>
  <si>
    <t>Broj podnijetih zahtjeva za ponovnim ugovaranjem mikrokredita</t>
  </si>
  <si>
    <t>Obrazac MKO: RK-Q</t>
  </si>
  <si>
    <t>Osnovni/ponovo ugovoreni mikrokrediti po danima kašnjenja</t>
  </si>
  <si>
    <t>Svi odobreni mikrokrediti u kvartalu</t>
  </si>
  <si>
    <t>Saldo osnovnih mikrokredita u momentu njihovog ponovnog ugovaranja</t>
  </si>
  <si>
    <t>Rezerve za osnovne mikrokredite u momentu njihovog ponovnog ugovaranja</t>
  </si>
  <si>
    <t>Ponovo ugovoreni mikrokrediti u kvartalu</t>
  </si>
  <si>
    <t>Saldo ponovo ugovorenih mikrokredita u kvartalu na kraju kvartala</t>
  </si>
  <si>
    <t>Rezerve za ponovo ugovorene mikrokredite u kvartalu na kraju kvartala</t>
  </si>
  <si>
    <t>Ponovo ugovoreni mikrokrediti odobreni s grace periodom u kvartalu</t>
  </si>
  <si>
    <t>Prosječan grace period ponovo ugovorenih mikrokredita  u kvartalu</t>
  </si>
  <si>
    <t>IZVJEŠTAJ O OTPISANIM MIKROKREDITIMA, NAPLATI OTPISANIH MIKROKREDITA I TRAJNOM OTPISU</t>
  </si>
  <si>
    <t xml:space="preserve">IZVJEŠTAJ O OTPISANIM MIKROKREDITIMA, NAPLATI OTPISANIH MIKROKREDITA I TRAJNOM OTPISU </t>
  </si>
  <si>
    <t>Obrazac MKO: otpisi (B)</t>
  </si>
  <si>
    <t>Obrazac MKO: otpisi (A)</t>
  </si>
  <si>
    <t>Obrazac MKO: rezerve</t>
  </si>
  <si>
    <t>Obrazac MKO: izvori</t>
  </si>
  <si>
    <t xml:space="preserve"> IZVJEŠTAJ O LIKVIDNOSTI</t>
  </si>
  <si>
    <t>Obrazac MKO: Likvidnost</t>
  </si>
  <si>
    <t>3. Očekivani prilivi po nedospjelim kamatama na aktivne mikrokredite u skladu sa otplatnim planovima</t>
  </si>
  <si>
    <t>2. Potraživanja po mikrokreditima i dospjelim kamatama umanjeno za obračunata rezervisanja u skladu sa važećom odlukom o visini i načinu formiranja i održavanju rezervi za pokriće kred. gubitaka MKO</t>
  </si>
  <si>
    <t>Obrazac MKO: Povezana lica</t>
  </si>
  <si>
    <t>IZVJEŠTAJ O SVIM TRANSAKCIJAMA S LICIMA ILI GRUPOM POVEZANIH LICA SA MKO</t>
  </si>
  <si>
    <t>Bachelor ili Baccalaureat                    (3 god.)</t>
  </si>
  <si>
    <t>Master / Magistar struke           (3+2 god.)</t>
  </si>
  <si>
    <t>VSS (Visoka stručna sprema)</t>
  </si>
  <si>
    <t>MR (Magistar nauka)</t>
  </si>
  <si>
    <t>DR (Doktor nauka)</t>
  </si>
  <si>
    <t>VŠS (Viša stručna sprema)</t>
  </si>
  <si>
    <t>SSS (Srednja stručna sprema)</t>
  </si>
  <si>
    <t>NK</t>
  </si>
  <si>
    <t xml:space="preserve">PKV </t>
  </si>
  <si>
    <t xml:space="preserve">KV </t>
  </si>
  <si>
    <t>Obrazac MKO: zaposleni</t>
  </si>
  <si>
    <t>Obrazac MKO: OKJ</t>
  </si>
  <si>
    <t xml:space="preserve">IZVJEŠTAJ O OTPLATI MIKROKREDITA NA TERET JEMACA </t>
  </si>
  <si>
    <t>Ime/naziv korisnika mikrokredita</t>
  </si>
  <si>
    <t>Oznaka korisnika mikrokredita (P - Pravna lica, F - Fizička lica)</t>
  </si>
  <si>
    <t>Iznos odobrenog mikrokredita</t>
  </si>
  <si>
    <t>Datum odobravanja mikrokredita</t>
  </si>
  <si>
    <t>Rok otplate mikrokredita u mjesecima</t>
  </si>
  <si>
    <t xml:space="preserve">Stanje preostalog mikrokredita </t>
  </si>
  <si>
    <t>Broj jemaca koji otplaćuju mikrokredit</t>
  </si>
  <si>
    <t>Aktivirani instrumenti 
obezbjeđenja mikrokredita</t>
  </si>
  <si>
    <t>Tužen korisnik mikrokredita</t>
  </si>
  <si>
    <t>Obrazac MKO: KOPM</t>
  </si>
  <si>
    <t>Obrazac MKO: KOPM (a)</t>
  </si>
  <si>
    <t>Obrazac MKO: KOPM (b)</t>
  </si>
  <si>
    <t>3. Mikrokrediti, neto (3a-3b+3c-3d)</t>
  </si>
  <si>
    <t>3 a) Mikrokrediti (potraživanja iz osnova glavnice)</t>
  </si>
  <si>
    <t>7. Rezervisanja na ostale stavke aktive, osim mikrokredita</t>
  </si>
  <si>
    <t xml:space="preserve">20. Otpisani mikrokrediti (glavnica i redovna kamata) - stanje na izvještajni datum </t>
  </si>
  <si>
    <t xml:space="preserve">21. Otpisani mikrokrediti (zatezna kamata) - stanje na izvještajni datum </t>
  </si>
  <si>
    <t xml:space="preserve">22. Otpisani mikrokrediti (sudski troškovi) - stanje na izvještajni datum </t>
  </si>
  <si>
    <t>23. Ukupno otpisani mikrokrediti (20+21+22)</t>
  </si>
  <si>
    <t>3 a) Mikrorediti (potraživanja iz osnova glavnice)</t>
  </si>
  <si>
    <t xml:space="preserve">19. Otpisani mikrokrediti (glavnica i redovna kamata) - stanje na izvještajni datum </t>
  </si>
  <si>
    <t xml:space="preserve">20. Otpisani mikrokrediti (zatezna kamata) - stanje na izvještajni datum </t>
  </si>
  <si>
    <t xml:space="preserve">21. Otpisani mikrokrediti (sudski troškovi) - stanje na izvještajni datum </t>
  </si>
  <si>
    <t>22. Ukupno otpisani mikrokrediti (19+20+21)</t>
  </si>
  <si>
    <t>1.3 kamata na mikrokredite</t>
  </si>
  <si>
    <t>1.4 naknade za obradu mikrokredita</t>
  </si>
  <si>
    <t>1.5 naknade za prijevremenu otplatu mikrokredita</t>
  </si>
  <si>
    <t>8.1 rezervisanja za date mikrokredite - glavnica</t>
  </si>
  <si>
    <t>8.2 rezervisanja za date mikrokredite - kamata</t>
  </si>
  <si>
    <t xml:space="preserve">Iznos mikrokredita </t>
  </si>
  <si>
    <t>Po mikrokreditima</t>
  </si>
  <si>
    <t>IZVJEŠTAJ O PONOVO UGOVORENIM MIKROKREDITIMA MKO U KVARTALU</t>
  </si>
  <si>
    <t>28. UKUPNO VANBILANSNA EVIDENCIJA (23+24+25+26+27)</t>
  </si>
  <si>
    <t>27. UKUPNO VANBILANSNA EVIDENCIJA (22+23+24+25+26)</t>
  </si>
  <si>
    <t xml:space="preserve">Napomena: Godišnja stopa inflacije i tržišna cijena kapitala u obrascu se iskazuju prema posljednjim objavljenim zvaničnim podacima u skladu sa instrukcijom FBA.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</si>
</sst>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M&quot;;[Red]\-#,##0\ &quot;KM&quot;"/>
    <numFmt numFmtId="164" formatCode="_-* #,##0.00\ _K_M_-;\-* #,##0.00\ _K_M_-;_-* &quot;-&quot;??\ _K_M_-;_-@_-"/>
    <numFmt numFmtId="165" formatCode="_-* #,##0\ _K_M_-;\-* #,##0\ _K_M_-;_-* &quot;-&quot;??\ _K_M_-;_-@_-"/>
    <numFmt numFmtId="166" formatCode="0.0000"/>
  </numFmts>
  <fonts count="52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38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Arial"/>
      <family val="2"/>
      <charset val="238"/>
    </font>
    <font>
      <b/>
      <sz val="8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Times New Roman"/>
      <family val="1"/>
    </font>
    <font>
      <b/>
      <i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90">
        <stop position="0">
          <color rgb="FFF0F0F0"/>
        </stop>
        <stop position="1">
          <color rgb="FFF0F0F0"/>
        </stop>
      </gradientFill>
    </fill>
    <fill>
      <gradientFill degree="90">
        <stop position="0">
          <color rgb="FFE0EBFF"/>
        </stop>
        <stop position="1">
          <color rgb="FFE0EBFF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6" fillId="0" borderId="0"/>
    <xf numFmtId="0" fontId="14" fillId="0" borderId="0"/>
    <xf numFmtId="0" fontId="24" fillId="0" borderId="0"/>
    <xf numFmtId="164" fontId="24" fillId="0" borderId="0" applyFont="0" applyFill="0" applyBorder="0" applyAlignment="0" applyProtection="0"/>
    <xf numFmtId="0" fontId="35" fillId="0" borderId="0"/>
    <xf numFmtId="164" fontId="35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60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0" fillId="0" borderId="2" xfId="0" applyBorder="1"/>
    <xf numFmtId="0" fontId="18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5" fillId="3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indent="1"/>
    </xf>
    <xf numFmtId="0" fontId="21" fillId="5" borderId="2" xfId="0" applyFont="1" applyFill="1" applyBorder="1" applyAlignment="1">
      <alignment horizontal="center" vertical="center" wrapText="1"/>
    </xf>
    <xf numFmtId="49" fontId="21" fillId="6" borderId="2" xfId="0" applyNumberFormat="1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2" fillId="0" borderId="0" xfId="3" applyFont="1"/>
    <xf numFmtId="0" fontId="15" fillId="0" borderId="0" xfId="0" applyFont="1" applyAlignment="1">
      <alignment horizontal="center"/>
    </xf>
    <xf numFmtId="0" fontId="25" fillId="0" borderId="2" xfId="0" applyFont="1" applyBorder="1" applyAlignment="1">
      <alignment horizontal="left" indent="1"/>
    </xf>
    <xf numFmtId="0" fontId="15" fillId="0" borderId="0" xfId="0" applyFont="1"/>
    <xf numFmtId="0" fontId="24" fillId="0" borderId="5" xfId="0" applyFont="1" applyBorder="1" applyAlignment="1">
      <alignment vertical="center"/>
    </xf>
    <xf numFmtId="0" fontId="27" fillId="0" borderId="0" xfId="0" applyFont="1"/>
    <xf numFmtId="0" fontId="28" fillId="0" borderId="0" xfId="0" applyFont="1"/>
    <xf numFmtId="49" fontId="28" fillId="0" borderId="2" xfId="0" applyNumberFormat="1" applyFont="1" applyBorder="1" applyAlignment="1">
      <alignment horizontal="center" vertical="center"/>
    </xf>
    <xf numFmtId="6" fontId="0" fillId="0" borderId="0" xfId="0" applyNumberFormat="1"/>
    <xf numFmtId="0" fontId="0" fillId="0" borderId="2" xfId="0" applyBorder="1" applyAlignment="1">
      <alignment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3" borderId="2" xfId="0" applyFont="1" applyFill="1" applyBorder="1" applyAlignment="1">
      <alignment horizontal="left" vertical="center"/>
    </xf>
    <xf numFmtId="0" fontId="32" fillId="6" borderId="2" xfId="0" applyFont="1" applyFill="1" applyBorder="1" applyAlignment="1">
      <alignment horizontal="center"/>
    </xf>
    <xf numFmtId="0" fontId="11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6" fillId="0" borderId="0" xfId="3" applyFont="1" applyAlignment="1">
      <alignment vertical="top"/>
    </xf>
    <xf numFmtId="0" fontId="21" fillId="6" borderId="35" xfId="0" applyFont="1" applyFill="1" applyBorder="1" applyAlignment="1">
      <alignment horizontal="center"/>
    </xf>
    <xf numFmtId="49" fontId="21" fillId="6" borderId="35" xfId="0" applyNumberFormat="1" applyFont="1" applyFill="1" applyBorder="1" applyAlignment="1">
      <alignment horizontal="center"/>
    </xf>
    <xf numFmtId="0" fontId="26" fillId="0" borderId="2" xfId="3" applyFont="1" applyBorder="1" applyAlignment="1">
      <alignment horizontal="left" vertical="top"/>
    </xf>
    <xf numFmtId="0" fontId="22" fillId="0" borderId="0" xfId="3" applyFont="1" applyAlignment="1">
      <alignment horizontal="left" vertical="top"/>
    </xf>
    <xf numFmtId="0" fontId="33" fillId="0" borderId="2" xfId="3" applyFont="1" applyBorder="1" applyAlignment="1">
      <alignment horizontal="left" vertical="top"/>
    </xf>
    <xf numFmtId="49" fontId="21" fillId="6" borderId="41" xfId="0" applyNumberFormat="1" applyFont="1" applyFill="1" applyBorder="1" applyAlignment="1">
      <alignment horizontal="center"/>
    </xf>
    <xf numFmtId="0" fontId="18" fillId="0" borderId="2" xfId="0" applyFont="1" applyBorder="1"/>
    <xf numFmtId="0" fontId="0" fillId="0" borderId="23" xfId="0" applyBorder="1"/>
    <xf numFmtId="0" fontId="28" fillId="0" borderId="0" xfId="0" applyFont="1" applyAlignment="1">
      <alignment wrapText="1"/>
    </xf>
    <xf numFmtId="0" fontId="36" fillId="0" borderId="0" xfId="0" quotePrefix="1" applyFont="1"/>
    <xf numFmtId="49" fontId="21" fillId="6" borderId="23" xfId="0" applyNumberFormat="1" applyFont="1" applyFill="1" applyBorder="1" applyAlignment="1">
      <alignment horizontal="center"/>
    </xf>
    <xf numFmtId="0" fontId="21" fillId="6" borderId="24" xfId="0" applyFont="1" applyFill="1" applyBorder="1" applyAlignment="1">
      <alignment horizontal="center"/>
    </xf>
    <xf numFmtId="0" fontId="26" fillId="6" borderId="43" xfId="0" applyFont="1" applyFill="1" applyBorder="1" applyAlignment="1">
      <alignment horizontal="center" vertical="center"/>
    </xf>
    <xf numFmtId="0" fontId="39" fillId="0" borderId="0" xfId="0" applyFont="1"/>
    <xf numFmtId="0" fontId="25" fillId="0" borderId="0" xfId="0" applyFont="1"/>
    <xf numFmtId="0" fontId="15" fillId="0" borderId="3" xfId="0" applyFont="1" applyBorder="1" applyAlignment="1" applyProtection="1">
      <alignment vertical="center"/>
      <protection locked="0"/>
    </xf>
    <xf numFmtId="0" fontId="15" fillId="4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22" fillId="0" borderId="2" xfId="3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/>
      <protection locked="0"/>
    </xf>
    <xf numFmtId="10" fontId="0" fillId="0" borderId="2" xfId="8" applyNumberFormat="1" applyFont="1" applyBorder="1" applyProtection="1">
      <protection locked="0"/>
    </xf>
    <xf numFmtId="0" fontId="21" fillId="6" borderId="23" xfId="0" applyFont="1" applyFill="1" applyBorder="1" applyAlignment="1">
      <alignment horizontal="center"/>
    </xf>
    <xf numFmtId="0" fontId="0" fillId="0" borderId="23" xfId="0" applyBorder="1" applyProtection="1">
      <protection locked="0"/>
    </xf>
    <xf numFmtId="0" fontId="24" fillId="0" borderId="33" xfId="0" applyFont="1" applyBorder="1" applyAlignment="1" applyProtection="1">
      <alignment vertical="center"/>
      <protection locked="0"/>
    </xf>
    <xf numFmtId="0" fontId="16" fillId="4" borderId="5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Alignment="1">
      <alignment horizontal="center" vertical="center"/>
    </xf>
    <xf numFmtId="16" fontId="25" fillId="2" borderId="24" xfId="0" applyNumberFormat="1" applyFont="1" applyFill="1" applyBorder="1" applyAlignment="1">
      <alignment horizontal="left" vertical="center"/>
    </xf>
    <xf numFmtId="16" fontId="25" fillId="2" borderId="24" xfId="0" applyNumberFormat="1" applyFont="1" applyFill="1" applyBorder="1" applyAlignment="1">
      <alignment horizontal="left"/>
    </xf>
    <xf numFmtId="16" fontId="25" fillId="0" borderId="24" xfId="0" applyNumberFormat="1" applyFont="1" applyBorder="1" applyAlignment="1">
      <alignment horizontal="left"/>
    </xf>
    <xf numFmtId="0" fontId="25" fillId="2" borderId="24" xfId="0" applyFont="1" applyFill="1" applyBorder="1" applyAlignment="1">
      <alignment horizontal="left" vertical="top"/>
    </xf>
    <xf numFmtId="0" fontId="25" fillId="2" borderId="24" xfId="0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/>
    <xf numFmtId="0" fontId="18" fillId="10" borderId="28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10" borderId="29" xfId="0" applyFont="1" applyFill="1" applyBorder="1" applyAlignment="1">
      <alignment horizontal="center" wrapText="1"/>
    </xf>
    <xf numFmtId="0" fontId="25" fillId="10" borderId="24" xfId="0" applyFont="1" applyFill="1" applyBorder="1" applyAlignment="1">
      <alignment horizontal="center" wrapText="1"/>
    </xf>
    <xf numFmtId="49" fontId="21" fillId="6" borderId="25" xfId="0" applyNumberFormat="1" applyFont="1" applyFill="1" applyBorder="1" applyAlignment="1">
      <alignment horizontal="center"/>
    </xf>
    <xf numFmtId="49" fontId="21" fillId="6" borderId="44" xfId="0" applyNumberFormat="1" applyFont="1" applyFill="1" applyBorder="1" applyAlignment="1">
      <alignment horizontal="center"/>
    </xf>
    <xf numFmtId="0" fontId="25" fillId="2" borderId="30" xfId="0" applyFont="1" applyFill="1" applyBorder="1" applyAlignment="1">
      <alignment horizontal="left"/>
    </xf>
    <xf numFmtId="49" fontId="21" fillId="6" borderId="3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6" borderId="30" xfId="0" applyFont="1" applyFill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17" xfId="0" applyBorder="1"/>
    <xf numFmtId="0" fontId="21" fillId="5" borderId="29" xfId="0" applyFont="1" applyFill="1" applyBorder="1" applyAlignment="1">
      <alignment horizontal="center" vertical="center" wrapText="1"/>
    </xf>
    <xf numFmtId="0" fontId="0" fillId="0" borderId="23" xfId="0" applyBorder="1" applyAlignment="1" applyProtection="1">
      <alignment horizontal="left" indent="1"/>
      <protection locked="0"/>
    </xf>
    <xf numFmtId="0" fontId="0" fillId="0" borderId="17" xfId="0" applyBorder="1" applyAlignment="1">
      <alignment horizontal="left" indent="1"/>
    </xf>
    <xf numFmtId="0" fontId="0" fillId="0" borderId="31" xfId="0" applyBorder="1" applyAlignment="1" applyProtection="1">
      <alignment horizontal="left" indent="1"/>
      <protection locked="0"/>
    </xf>
    <xf numFmtId="0" fontId="24" fillId="0" borderId="3" xfId="0" applyFont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24" fillId="10" borderId="17" xfId="0" applyFont="1" applyFill="1" applyBorder="1" applyAlignment="1">
      <alignment vertical="center"/>
    </xf>
    <xf numFmtId="0" fontId="0" fillId="10" borderId="31" xfId="0" applyFill="1" applyBorder="1"/>
    <xf numFmtId="0" fontId="24" fillId="0" borderId="17" xfId="0" applyFont="1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/>
    </xf>
    <xf numFmtId="0" fontId="17" fillId="6" borderId="24" xfId="0" applyFont="1" applyFill="1" applyBorder="1" applyAlignment="1">
      <alignment horizontal="center"/>
    </xf>
    <xf numFmtId="0" fontId="17" fillId="6" borderId="30" xfId="0" applyFont="1" applyFill="1" applyBorder="1" applyAlignment="1">
      <alignment horizontal="center"/>
    </xf>
    <xf numFmtId="0" fontId="24" fillId="0" borderId="3" xfId="0" applyFont="1" applyBorder="1"/>
    <xf numFmtId="0" fontId="24" fillId="0" borderId="3" xfId="0" applyFont="1" applyBorder="1" applyAlignment="1">
      <alignment horizontal="left" indent="1"/>
    </xf>
    <xf numFmtId="0" fontId="24" fillId="0" borderId="3" xfId="0" applyFont="1" applyBorder="1" applyAlignment="1">
      <alignment horizontal="left" indent="2"/>
    </xf>
    <xf numFmtId="0" fontId="25" fillId="0" borderId="3" xfId="0" applyFont="1" applyBorder="1"/>
    <xf numFmtId="0" fontId="25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 indent="1"/>
    </xf>
    <xf numFmtId="0" fontId="25" fillId="0" borderId="3" xfId="0" applyFont="1" applyBorder="1" applyAlignment="1">
      <alignment horizontal="left" vertical="center" indent="1"/>
    </xf>
    <xf numFmtId="0" fontId="25" fillId="0" borderId="3" xfId="0" applyFont="1" applyBorder="1" applyAlignment="1">
      <alignment vertical="center"/>
    </xf>
    <xf numFmtId="0" fontId="24" fillId="2" borderId="3" xfId="0" applyFont="1" applyFill="1" applyBorder="1" applyAlignment="1">
      <alignment vertical="center" wrapText="1"/>
    </xf>
    <xf numFmtId="0" fontId="21" fillId="6" borderId="43" xfId="0" applyFont="1" applyFill="1" applyBorder="1" applyAlignment="1">
      <alignment horizontal="center"/>
    </xf>
    <xf numFmtId="49" fontId="41" fillId="6" borderId="43" xfId="0" applyNumberFormat="1" applyFont="1" applyFill="1" applyBorder="1" applyAlignment="1">
      <alignment horizontal="center"/>
    </xf>
    <xf numFmtId="49" fontId="21" fillId="6" borderId="43" xfId="0" applyNumberFormat="1" applyFont="1" applyFill="1" applyBorder="1" applyAlignment="1">
      <alignment horizontal="center"/>
    </xf>
    <xf numFmtId="0" fontId="0" fillId="0" borderId="33" xfId="0" applyBorder="1" applyProtection="1">
      <protection locked="0"/>
    </xf>
    <xf numFmtId="0" fontId="24" fillId="0" borderId="5" xfId="0" applyFont="1" applyBorder="1"/>
    <xf numFmtId="0" fontId="24" fillId="0" borderId="5" xfId="0" applyFont="1" applyBorder="1" applyAlignment="1">
      <alignment horizontal="left" indent="1"/>
    </xf>
    <xf numFmtId="0" fontId="24" fillId="0" borderId="5" xfId="0" applyFont="1" applyBorder="1" applyAlignment="1">
      <alignment horizontal="left" indent="2"/>
    </xf>
    <xf numFmtId="0" fontId="25" fillId="0" borderId="5" xfId="0" applyFont="1" applyBorder="1"/>
    <xf numFmtId="0" fontId="20" fillId="5" borderId="1" xfId="0" applyFont="1" applyFill="1" applyBorder="1" applyAlignment="1">
      <alignment horizontal="center" vertical="center"/>
    </xf>
    <xf numFmtId="0" fontId="20" fillId="5" borderId="51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 indent="1"/>
    </xf>
    <xf numFmtId="0" fontId="25" fillId="0" borderId="5" xfId="0" applyFont="1" applyBorder="1" applyAlignment="1">
      <alignment horizontal="left" vertical="center" indent="1"/>
    </xf>
    <xf numFmtId="0" fontId="25" fillId="0" borderId="5" xfId="0" applyFont="1" applyBorder="1" applyAlignment="1">
      <alignment vertical="center"/>
    </xf>
    <xf numFmtId="0" fontId="26" fillId="6" borderId="43" xfId="0" applyFont="1" applyFill="1" applyBorder="1" applyAlignment="1">
      <alignment horizontal="center"/>
    </xf>
    <xf numFmtId="0" fontId="26" fillId="6" borderId="32" xfId="0" applyFont="1" applyFill="1" applyBorder="1" applyAlignment="1">
      <alignment horizontal="center" vertical="center"/>
    </xf>
    <xf numFmtId="0" fontId="24" fillId="0" borderId="33" xfId="0" applyFont="1" applyBorder="1" applyProtection="1">
      <protection locked="0"/>
    </xf>
    <xf numFmtId="0" fontId="24" fillId="2" borderId="5" xfId="0" applyFont="1" applyFill="1" applyBorder="1" applyAlignment="1">
      <alignment vertical="center" wrapText="1"/>
    </xf>
    <xf numFmtId="0" fontId="24" fillId="2" borderId="52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left"/>
    </xf>
    <xf numFmtId="0" fontId="25" fillId="0" borderId="3" xfId="0" applyFont="1" applyBorder="1" applyAlignment="1">
      <alignment horizontal="left" indent="1"/>
    </xf>
    <xf numFmtId="0" fontId="25" fillId="0" borderId="5" xfId="0" applyFont="1" applyBorder="1" applyAlignment="1">
      <alignment horizontal="left"/>
    </xf>
    <xf numFmtId="0" fontId="25" fillId="0" borderId="5" xfId="0" applyFont="1" applyBorder="1" applyAlignment="1">
      <alignment horizontal="left" indent="1"/>
    </xf>
    <xf numFmtId="0" fontId="12" fillId="0" borderId="0" xfId="0" applyFont="1" applyAlignment="1" applyProtection="1">
      <alignment horizontal="center"/>
      <protection locked="0"/>
    </xf>
    <xf numFmtId="0" fontId="20" fillId="5" borderId="10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left" wrapText="1" indent="1"/>
    </xf>
    <xf numFmtId="0" fontId="24" fillId="0" borderId="5" xfId="0" applyFont="1" applyBorder="1" applyAlignment="1">
      <alignment horizontal="left"/>
    </xf>
    <xf numFmtId="0" fontId="25" fillId="0" borderId="5" xfId="0" applyFont="1" applyBorder="1" applyAlignment="1">
      <alignment horizontal="left" indent="2"/>
    </xf>
    <xf numFmtId="0" fontId="24" fillId="0" borderId="3" xfId="0" applyFont="1" applyBorder="1" applyAlignment="1">
      <alignment horizontal="left"/>
    </xf>
    <xf numFmtId="0" fontId="25" fillId="0" borderId="3" xfId="0" applyFont="1" applyBorder="1" applyAlignment="1">
      <alignment horizontal="left" wrapText="1" indent="1"/>
    </xf>
    <xf numFmtId="0" fontId="25" fillId="0" borderId="3" xfId="0" applyFont="1" applyBorder="1" applyAlignment="1">
      <alignment horizontal="left" indent="2"/>
    </xf>
    <xf numFmtId="0" fontId="25" fillId="2" borderId="3" xfId="0" applyFont="1" applyFill="1" applyBorder="1"/>
    <xf numFmtId="0" fontId="25" fillId="2" borderId="5" xfId="0" applyFont="1" applyFill="1" applyBorder="1"/>
    <xf numFmtId="0" fontId="25" fillId="0" borderId="49" xfId="0" applyFont="1" applyBorder="1"/>
    <xf numFmtId="0" fontId="25" fillId="0" borderId="52" xfId="0" applyFont="1" applyBorder="1"/>
    <xf numFmtId="0" fontId="15" fillId="4" borderId="2" xfId="0" applyFont="1" applyFill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1" fillId="7" borderId="43" xfId="0" applyFont="1" applyFill="1" applyBorder="1" applyAlignment="1">
      <alignment horizontal="center" vertical="center"/>
    </xf>
    <xf numFmtId="165" fontId="0" fillId="0" borderId="33" xfId="7" applyNumberFormat="1" applyFont="1" applyBorder="1" applyProtection="1">
      <protection locked="0"/>
    </xf>
    <xf numFmtId="165" fontId="0" fillId="0" borderId="33" xfId="7" applyNumberFormat="1" applyFont="1" applyBorder="1" applyAlignment="1" applyProtection="1">
      <alignment horizontal="center"/>
      <protection locked="0"/>
    </xf>
    <xf numFmtId="165" fontId="0" fillId="0" borderId="33" xfId="7" applyNumberFormat="1" applyFont="1" applyFill="1" applyBorder="1" applyAlignment="1">
      <alignment horizontal="center" vertical="center"/>
    </xf>
    <xf numFmtId="165" fontId="0" fillId="0" borderId="33" xfId="7" applyNumberFormat="1" applyFont="1" applyFill="1" applyBorder="1" applyAlignment="1" applyProtection="1">
      <alignment horizontal="center"/>
      <protection locked="0"/>
    </xf>
    <xf numFmtId="49" fontId="11" fillId="7" borderId="43" xfId="0" applyNumberFormat="1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center"/>
      <protection locked="0"/>
    </xf>
    <xf numFmtId="0" fontId="11" fillId="10" borderId="17" xfId="0" applyFont="1" applyFill="1" applyBorder="1" applyAlignment="1">
      <alignment vertical="center"/>
    </xf>
    <xf numFmtId="0" fontId="0" fillId="10" borderId="17" xfId="0" applyFill="1" applyBorder="1"/>
    <xf numFmtId="0" fontId="15" fillId="0" borderId="2" xfId="0" applyFont="1" applyBorder="1"/>
    <xf numFmtId="0" fontId="15" fillId="0" borderId="2" xfId="0" applyFont="1" applyBorder="1" applyAlignment="1">
      <alignment horizontal="left"/>
    </xf>
    <xf numFmtId="0" fontId="21" fillId="3" borderId="24" xfId="0" applyFont="1" applyFill="1" applyBorder="1" applyAlignment="1">
      <alignment horizontal="center"/>
    </xf>
    <xf numFmtId="49" fontId="21" fillId="3" borderId="24" xfId="0" applyNumberFormat="1" applyFont="1" applyFill="1" applyBorder="1" applyAlignment="1">
      <alignment horizontal="center"/>
    </xf>
    <xf numFmtId="49" fontId="21" fillId="6" borderId="24" xfId="0" applyNumberFormat="1" applyFont="1" applyFill="1" applyBorder="1" applyAlignment="1">
      <alignment horizontal="center"/>
    </xf>
    <xf numFmtId="0" fontId="21" fillId="3" borderId="30" xfId="0" applyFont="1" applyFill="1" applyBorder="1" applyAlignment="1">
      <alignment horizontal="center"/>
    </xf>
    <xf numFmtId="0" fontId="15" fillId="0" borderId="17" xfId="0" applyFont="1" applyBorder="1"/>
    <xf numFmtId="0" fontId="21" fillId="6" borderId="30" xfId="0" quotePrefix="1" applyFont="1" applyFill="1" applyBorder="1" applyAlignment="1">
      <alignment horizontal="center"/>
    </xf>
    <xf numFmtId="49" fontId="21" fillId="6" borderId="58" xfId="0" applyNumberFormat="1" applyFont="1" applyFill="1" applyBorder="1" applyAlignment="1">
      <alignment horizontal="center"/>
    </xf>
    <xf numFmtId="0" fontId="21" fillId="6" borderId="59" xfId="0" applyFont="1" applyFill="1" applyBorder="1" applyAlignment="1">
      <alignment horizontal="center"/>
    </xf>
    <xf numFmtId="10" fontId="0" fillId="0" borderId="23" xfId="8" applyNumberFormat="1" applyFont="1" applyBorder="1" applyProtection="1">
      <protection locked="0"/>
    </xf>
    <xf numFmtId="0" fontId="21" fillId="6" borderId="60" xfId="0" applyFont="1" applyFill="1" applyBorder="1" applyAlignment="1">
      <alignment horizontal="center"/>
    </xf>
    <xf numFmtId="0" fontId="18" fillId="0" borderId="17" xfId="0" applyFont="1" applyBorder="1"/>
    <xf numFmtId="49" fontId="28" fillId="0" borderId="17" xfId="0" applyNumberFormat="1" applyFont="1" applyBorder="1" applyAlignment="1">
      <alignment horizontal="center" vertical="center"/>
    </xf>
    <xf numFmtId="0" fontId="0" fillId="0" borderId="17" xfId="0" applyBorder="1" applyProtection="1">
      <protection locked="0"/>
    </xf>
    <xf numFmtId="0" fontId="0" fillId="0" borderId="31" xfId="0" applyBorder="1" applyProtection="1">
      <protection locked="0"/>
    </xf>
    <xf numFmtId="3" fontId="43" fillId="0" borderId="17" xfId="0" applyNumberFormat="1" applyFont="1" applyBorder="1" applyAlignment="1" applyProtection="1">
      <alignment horizontal="center"/>
      <protection locked="0"/>
    </xf>
    <xf numFmtId="0" fontId="43" fillId="0" borderId="17" xfId="0" applyFont="1" applyBorder="1" applyAlignment="1" applyProtection="1">
      <alignment horizontal="center"/>
      <protection locked="0"/>
    </xf>
    <xf numFmtId="3" fontId="43" fillId="0" borderId="31" xfId="0" applyNumberFormat="1" applyFont="1" applyBorder="1" applyAlignment="1" applyProtection="1">
      <alignment horizontal="center"/>
      <protection locked="0"/>
    </xf>
    <xf numFmtId="0" fontId="21" fillId="5" borderId="23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1" fillId="6" borderId="24" xfId="0" quotePrefix="1" applyFont="1" applyFill="1" applyBorder="1" applyAlignment="1">
      <alignment horizontal="center"/>
    </xf>
    <xf numFmtId="0" fontId="30" fillId="6" borderId="24" xfId="0" applyFont="1" applyFill="1" applyBorder="1" applyAlignment="1">
      <alignment horizontal="center"/>
    </xf>
    <xf numFmtId="0" fontId="30" fillId="6" borderId="24" xfId="0" applyFont="1" applyFill="1" applyBorder="1" applyAlignment="1">
      <alignment horizontal="center" vertical="center"/>
    </xf>
    <xf numFmtId="49" fontId="30" fillId="6" borderId="24" xfId="0" applyNumberFormat="1" applyFont="1" applyFill="1" applyBorder="1" applyAlignment="1">
      <alignment horizontal="center"/>
    </xf>
    <xf numFmtId="0" fontId="30" fillId="6" borderId="30" xfId="0" applyFont="1" applyFill="1" applyBorder="1" applyAlignment="1">
      <alignment horizontal="center"/>
    </xf>
    <xf numFmtId="0" fontId="11" fillId="0" borderId="17" xfId="0" applyFont="1" applyBorder="1"/>
    <xf numFmtId="0" fontId="21" fillId="6" borderId="24" xfId="0" applyFont="1" applyFill="1" applyBorder="1" applyAlignment="1">
      <alignment horizontal="center" vertical="center"/>
    </xf>
    <xf numFmtId="0" fontId="0" fillId="0" borderId="43" xfId="0" applyBorder="1"/>
    <xf numFmtId="0" fontId="11" fillId="0" borderId="64" xfId="0" applyFont="1" applyBorder="1"/>
    <xf numFmtId="0" fontId="0" fillId="0" borderId="65" xfId="0" applyBorder="1"/>
    <xf numFmtId="0" fontId="0" fillId="0" borderId="32" xfId="0" applyBorder="1"/>
    <xf numFmtId="0" fontId="32" fillId="5" borderId="43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/>
    </xf>
    <xf numFmtId="0" fontId="0" fillId="0" borderId="4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17" xfId="0" applyBorder="1" applyAlignment="1">
      <alignment horizontal="center" vertical="center"/>
    </xf>
    <xf numFmtId="0" fontId="40" fillId="0" borderId="0" xfId="0" applyFont="1"/>
    <xf numFmtId="0" fontId="42" fillId="5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42" fillId="0" borderId="0" xfId="0" applyFont="1" applyAlignment="1">
      <alignment horizontal="center"/>
    </xf>
    <xf numFmtId="0" fontId="46" fillId="0" borderId="0" xfId="0" applyFont="1"/>
    <xf numFmtId="0" fontId="17" fillId="0" borderId="0" xfId="0" applyFont="1"/>
    <xf numFmtId="0" fontId="0" fillId="0" borderId="0" xfId="0" applyProtection="1">
      <protection locked="0"/>
    </xf>
    <xf numFmtId="0" fontId="17" fillId="6" borderId="2" xfId="0" applyFont="1" applyFill="1" applyBorder="1" applyAlignment="1">
      <alignment horizontal="center"/>
    </xf>
    <xf numFmtId="0" fontId="17" fillId="6" borderId="2" xfId="0" applyFont="1" applyFill="1" applyBorder="1"/>
    <xf numFmtId="0" fontId="46" fillId="0" borderId="2" xfId="0" applyFont="1" applyBorder="1"/>
    <xf numFmtId="0" fontId="47" fillId="6" borderId="2" xfId="0" applyFont="1" applyFill="1" applyBorder="1" applyAlignment="1">
      <alignment horizontal="left"/>
    </xf>
    <xf numFmtId="0" fontId="17" fillId="5" borderId="23" xfId="0" applyFont="1" applyFill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10" borderId="29" xfId="0" applyFill="1" applyBorder="1" applyAlignment="1">
      <alignment horizontal="center"/>
    </xf>
    <xf numFmtId="49" fontId="0" fillId="3" borderId="23" xfId="0" applyNumberFormat="1" applyFill="1" applyBorder="1" applyAlignment="1">
      <alignment horizontal="center"/>
    </xf>
    <xf numFmtId="49" fontId="0" fillId="3" borderId="24" xfId="0" applyNumberFormat="1" applyFill="1" applyBorder="1" applyAlignment="1">
      <alignment horizontal="center"/>
    </xf>
    <xf numFmtId="49" fontId="0" fillId="3" borderId="30" xfId="0" applyNumberFormat="1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3" borderId="23" xfId="0" applyNumberFormat="1" applyFill="1" applyBorder="1" applyAlignment="1">
      <alignment horizontal="center" wrapText="1"/>
    </xf>
    <xf numFmtId="49" fontId="0" fillId="3" borderId="23" xfId="0" applyNumberFormat="1" applyFill="1" applyBorder="1" applyAlignment="1">
      <alignment horizontal="center" vertical="center" wrapText="1"/>
    </xf>
    <xf numFmtId="0" fontId="49" fillId="0" borderId="0" xfId="0" applyFont="1"/>
    <xf numFmtId="0" fontId="26" fillId="6" borderId="5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vertical="center" wrapText="1"/>
    </xf>
    <xf numFmtId="0" fontId="24" fillId="0" borderId="56" xfId="0" applyFont="1" applyBorder="1" applyProtection="1">
      <protection locked="0"/>
    </xf>
    <xf numFmtId="0" fontId="26" fillId="6" borderId="66" xfId="0" applyFont="1" applyFill="1" applyBorder="1" applyAlignment="1">
      <alignment horizontal="center" vertical="center"/>
    </xf>
    <xf numFmtId="0" fontId="24" fillId="2" borderId="68" xfId="0" applyFont="1" applyFill="1" applyBorder="1" applyAlignment="1">
      <alignment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indent="1"/>
    </xf>
    <xf numFmtId="0" fontId="24" fillId="0" borderId="17" xfId="0" applyFont="1" applyBorder="1" applyAlignment="1">
      <alignment horizontal="left" indent="1"/>
    </xf>
    <xf numFmtId="0" fontId="25" fillId="11" borderId="17" xfId="0" applyFont="1" applyFill="1" applyBorder="1" applyAlignment="1">
      <alignment horizontal="left" indent="1"/>
    </xf>
    <xf numFmtId="0" fontId="25" fillId="2" borderId="49" xfId="0" applyFont="1" applyFill="1" applyBorder="1" applyAlignment="1">
      <alignment vertical="center" wrapText="1"/>
    </xf>
    <xf numFmtId="0" fontId="25" fillId="2" borderId="67" xfId="0" applyFont="1" applyFill="1" applyBorder="1" applyAlignment="1">
      <alignment vertical="center" wrapText="1"/>
    </xf>
    <xf numFmtId="0" fontId="41" fillId="6" borderId="43" xfId="0" applyFont="1" applyFill="1" applyBorder="1" applyAlignment="1">
      <alignment horizontal="center"/>
    </xf>
    <xf numFmtId="165" fontId="25" fillId="0" borderId="33" xfId="7" applyNumberFormat="1" applyFont="1" applyFill="1" applyBorder="1" applyAlignment="1" applyProtection="1">
      <alignment horizontal="center"/>
      <protection locked="0"/>
    </xf>
    <xf numFmtId="165" fontId="25" fillId="0" borderId="33" xfId="7" applyNumberFormat="1" applyFont="1" applyFill="1" applyBorder="1" applyAlignment="1">
      <alignment horizontal="center" vertical="center"/>
    </xf>
    <xf numFmtId="0" fontId="18" fillId="7" borderId="43" xfId="0" applyFont="1" applyFill="1" applyBorder="1" applyAlignment="1">
      <alignment horizontal="center" vertical="center"/>
    </xf>
    <xf numFmtId="165" fontId="25" fillId="0" borderId="33" xfId="7" applyNumberFormat="1" applyFont="1" applyBorder="1" applyAlignment="1" applyProtection="1">
      <alignment horizontal="center"/>
      <protection locked="0"/>
    </xf>
    <xf numFmtId="0" fontId="25" fillId="6" borderId="43" xfId="0" applyFont="1" applyFill="1" applyBorder="1" applyAlignment="1">
      <alignment horizontal="center" vertical="center"/>
    </xf>
    <xf numFmtId="3" fontId="25" fillId="0" borderId="33" xfId="0" applyNumberFormat="1" applyFont="1" applyBorder="1" applyAlignment="1" applyProtection="1">
      <alignment horizontal="center" vertical="center" wrapText="1"/>
      <protection locked="0"/>
    </xf>
    <xf numFmtId="3" fontId="44" fillId="7" borderId="3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Border="1" applyAlignment="1" applyProtection="1">
      <alignment vertical="center"/>
      <protection locked="0"/>
    </xf>
    <xf numFmtId="0" fontId="18" fillId="8" borderId="43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49" fontId="41" fillId="6" borderId="2" xfId="0" applyNumberFormat="1" applyFont="1" applyFill="1" applyBorder="1" applyAlignment="1">
      <alignment horizontal="center"/>
    </xf>
    <xf numFmtId="0" fontId="38" fillId="0" borderId="2" xfId="0" applyFont="1" applyBorder="1" applyAlignment="1" applyProtection="1">
      <alignment horizontal="center"/>
      <protection hidden="1"/>
    </xf>
    <xf numFmtId="10" fontId="11" fillId="0" borderId="2" xfId="8" applyNumberFormat="1" applyFont="1" applyBorder="1" applyAlignment="1" applyProtection="1">
      <alignment horizontal="center"/>
      <protection hidden="1"/>
    </xf>
    <xf numFmtId="10" fontId="11" fillId="0" borderId="23" xfId="8" applyNumberFormat="1" applyFont="1" applyBorder="1" applyAlignment="1" applyProtection="1">
      <alignment horizontal="center"/>
      <protection hidden="1"/>
    </xf>
    <xf numFmtId="0" fontId="11" fillId="0" borderId="17" xfId="0" quotePrefix="1" applyFont="1" applyBorder="1" applyAlignment="1" applyProtection="1">
      <alignment horizontal="center"/>
      <protection hidden="1"/>
    </xf>
    <xf numFmtId="10" fontId="11" fillId="0" borderId="17" xfId="8" applyNumberFormat="1" applyFont="1" applyBorder="1" applyAlignment="1" applyProtection="1">
      <alignment horizontal="center"/>
      <protection hidden="1"/>
    </xf>
    <xf numFmtId="10" fontId="11" fillId="0" borderId="31" xfId="8" applyNumberFormat="1" applyFont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23" xfId="0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37" fillId="0" borderId="23" xfId="0" applyFont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11" fillId="0" borderId="2" xfId="0" quotePrefix="1" applyFont="1" applyBorder="1" applyAlignment="1" applyProtection="1">
      <alignment horizontal="center"/>
      <protection hidden="1"/>
    </xf>
    <xf numFmtId="0" fontId="11" fillId="0" borderId="23" xfId="0" quotePrefix="1" applyFont="1" applyBorder="1" applyAlignment="1" applyProtection="1">
      <alignment horizontal="center"/>
      <protection hidden="1"/>
    </xf>
    <xf numFmtId="0" fontId="11" fillId="0" borderId="31" xfId="0" quotePrefix="1" applyFont="1" applyBorder="1" applyAlignment="1" applyProtection="1">
      <alignment horizontal="center"/>
      <protection hidden="1"/>
    </xf>
    <xf numFmtId="0" fontId="0" fillId="0" borderId="23" xfId="0" quotePrefix="1" applyBorder="1" applyAlignment="1" applyProtection="1">
      <alignment horizontal="center"/>
      <protection hidden="1"/>
    </xf>
    <xf numFmtId="0" fontId="0" fillId="0" borderId="17" xfId="0" quotePrefix="1" applyBorder="1" applyAlignment="1" applyProtection="1">
      <alignment horizontal="center"/>
      <protection hidden="1"/>
    </xf>
    <xf numFmtId="0" fontId="0" fillId="0" borderId="2" xfId="0" quotePrefix="1" applyBorder="1" applyAlignment="1" applyProtection="1">
      <alignment horizontal="center"/>
      <protection hidden="1"/>
    </xf>
    <xf numFmtId="0" fontId="0" fillId="0" borderId="31" xfId="0" quotePrefix="1" applyBorder="1" applyAlignment="1" applyProtection="1">
      <alignment horizontal="center"/>
      <protection hidden="1"/>
    </xf>
    <xf numFmtId="49" fontId="0" fillId="0" borderId="2" xfId="0" applyNumberFormat="1" applyBorder="1" applyAlignment="1" applyProtection="1">
      <alignment horizontal="center"/>
      <protection hidden="1"/>
    </xf>
    <xf numFmtId="3" fontId="11" fillId="0" borderId="2" xfId="0" applyNumberFormat="1" applyFont="1" applyBorder="1" applyAlignment="1" applyProtection="1">
      <alignment horizontal="center" vertical="center"/>
      <protection hidden="1"/>
    </xf>
    <xf numFmtId="3" fontId="11" fillId="0" borderId="23" xfId="0" applyNumberFormat="1" applyFont="1" applyBorder="1" applyAlignment="1" applyProtection="1">
      <alignment horizontal="center" vertical="center"/>
      <protection hidden="1"/>
    </xf>
    <xf numFmtId="3" fontId="11" fillId="0" borderId="17" xfId="0" applyNumberFormat="1" applyFont="1" applyBorder="1" applyAlignment="1" applyProtection="1">
      <alignment horizontal="center" vertical="center"/>
      <protection hidden="1"/>
    </xf>
    <xf numFmtId="3" fontId="11" fillId="0" borderId="31" xfId="0" applyNumberFormat="1" applyFont="1" applyBorder="1" applyAlignment="1" applyProtection="1">
      <alignment horizontal="center" vertical="center"/>
      <protection hidden="1"/>
    </xf>
    <xf numFmtId="3" fontId="11" fillId="7" borderId="33" xfId="0" applyNumberFormat="1" applyFont="1" applyFill="1" applyBorder="1" applyAlignment="1" applyProtection="1">
      <alignment horizontal="center" vertical="center"/>
      <protection hidden="1"/>
    </xf>
    <xf numFmtId="3" fontId="18" fillId="7" borderId="33" xfId="0" applyNumberFormat="1" applyFont="1" applyFill="1" applyBorder="1" applyAlignment="1" applyProtection="1">
      <alignment horizontal="center" vertical="center"/>
      <protection hidden="1"/>
    </xf>
    <xf numFmtId="3" fontId="18" fillId="9" borderId="33" xfId="0" applyNumberFormat="1" applyFont="1" applyFill="1" applyBorder="1" applyAlignment="1" applyProtection="1">
      <alignment horizontal="center" vertical="center"/>
      <protection hidden="1"/>
    </xf>
    <xf numFmtId="10" fontId="18" fillId="8" borderId="33" xfId="8" applyNumberFormat="1" applyFont="1" applyFill="1" applyBorder="1" applyAlignment="1" applyProtection="1">
      <alignment horizontal="center" vertical="center" wrapText="1"/>
      <protection hidden="1"/>
    </xf>
    <xf numFmtId="10" fontId="18" fillId="8" borderId="34" xfId="8" applyNumberFormat="1" applyFont="1" applyFill="1" applyBorder="1" applyAlignment="1" applyProtection="1">
      <alignment horizontal="center" vertical="center" wrapText="1"/>
      <protection hidden="1"/>
    </xf>
    <xf numFmtId="0" fontId="0" fillId="0" borderId="33" xfId="0" applyBorder="1" applyProtection="1">
      <protection hidden="1"/>
    </xf>
    <xf numFmtId="0" fontId="24" fillId="0" borderId="33" xfId="0" applyFont="1" applyBorder="1" applyAlignment="1" applyProtection="1">
      <alignment vertical="center"/>
      <protection hidden="1"/>
    </xf>
    <xf numFmtId="0" fontId="0" fillId="0" borderId="34" xfId="0" applyBorder="1" applyProtection="1">
      <protection hidden="1"/>
    </xf>
    <xf numFmtId="0" fontId="28" fillId="0" borderId="33" xfId="0" applyFont="1" applyBorder="1" applyProtection="1">
      <protection hidden="1"/>
    </xf>
    <xf numFmtId="0" fontId="24" fillId="0" borderId="69" xfId="0" applyFont="1" applyBorder="1" applyProtection="1">
      <protection hidden="1"/>
    </xf>
    <xf numFmtId="0" fontId="24" fillId="0" borderId="34" xfId="0" applyFont="1" applyBorder="1" applyProtection="1">
      <protection hidden="1"/>
    </xf>
    <xf numFmtId="9" fontId="0" fillId="0" borderId="2" xfId="8" applyFont="1" applyBorder="1" applyAlignment="1" applyProtection="1">
      <alignment horizontal="center"/>
      <protection hidden="1"/>
    </xf>
    <xf numFmtId="9" fontId="0" fillId="0" borderId="17" xfId="8" applyFont="1" applyBorder="1" applyProtection="1">
      <protection hidden="1"/>
    </xf>
    <xf numFmtId="0" fontId="15" fillId="0" borderId="23" xfId="0" applyFont="1" applyBorder="1" applyProtection="1">
      <protection hidden="1"/>
    </xf>
    <xf numFmtId="0" fontId="22" fillId="0" borderId="2" xfId="3" applyFont="1" applyBorder="1" applyAlignment="1" applyProtection="1">
      <alignment horizontal="center" vertical="top"/>
      <protection hidden="1"/>
    </xf>
    <xf numFmtId="0" fontId="17" fillId="0" borderId="4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/>
      <protection locked="0"/>
    </xf>
    <xf numFmtId="49" fontId="17" fillId="0" borderId="2" xfId="0" applyNumberFormat="1" applyFont="1" applyBorder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10" fontId="25" fillId="0" borderId="33" xfId="8" applyNumberFormat="1" applyFont="1" applyBorder="1" applyAlignment="1" applyProtection="1">
      <alignment horizontal="center"/>
      <protection locked="0"/>
    </xf>
    <xf numFmtId="10" fontId="25" fillId="0" borderId="33" xfId="8" applyNumberFormat="1" applyFont="1" applyFill="1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/>
      <protection locked="0"/>
    </xf>
    <xf numFmtId="1" fontId="0" fillId="0" borderId="23" xfId="0" applyNumberFormat="1" applyBorder="1" applyAlignment="1" applyProtection="1">
      <alignment horizontal="center"/>
      <protection locked="0"/>
    </xf>
    <xf numFmtId="165" fontId="25" fillId="0" borderId="2" xfId="7" applyNumberFormat="1" applyFont="1" applyBorder="1" applyAlignment="1" applyProtection="1">
      <alignment horizontal="center" vertical="center"/>
      <protection locked="0"/>
    </xf>
    <xf numFmtId="3" fontId="25" fillId="0" borderId="2" xfId="7" applyNumberFormat="1" applyFont="1" applyBorder="1" applyAlignment="1" applyProtection="1">
      <alignment horizontal="center" vertical="center"/>
      <protection locked="0"/>
    </xf>
    <xf numFmtId="3" fontId="24" fillId="0" borderId="2" xfId="7" applyNumberFormat="1" applyFont="1" applyBorder="1" applyAlignment="1" applyProtection="1">
      <alignment horizontal="center"/>
      <protection locked="0"/>
    </xf>
    <xf numFmtId="3" fontId="24" fillId="0" borderId="23" xfId="0" applyNumberFormat="1" applyFont="1" applyBorder="1" applyAlignment="1" applyProtection="1">
      <alignment horizontal="center"/>
      <protection locked="0"/>
    </xf>
    <xf numFmtId="3" fontId="24" fillId="0" borderId="2" xfId="7" applyNumberFormat="1" applyFont="1" applyBorder="1" applyAlignment="1" applyProtection="1">
      <alignment horizontal="center"/>
      <protection hidden="1"/>
    </xf>
    <xf numFmtId="0" fontId="24" fillId="0" borderId="2" xfId="0" applyFont="1" applyBorder="1" applyAlignment="1" applyProtection="1">
      <alignment horizontal="center"/>
      <protection hidden="1"/>
    </xf>
    <xf numFmtId="0" fontId="24" fillId="0" borderId="23" xfId="0" applyFont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locked="0"/>
    </xf>
    <xf numFmtId="3" fontId="25" fillId="0" borderId="2" xfId="0" applyNumberFormat="1" applyFont="1" applyBorder="1" applyAlignment="1" applyProtection="1">
      <alignment horizontal="center"/>
      <protection locked="0"/>
    </xf>
    <xf numFmtId="3" fontId="25" fillId="0" borderId="23" xfId="0" applyNumberFormat="1" applyFont="1" applyBorder="1" applyAlignment="1" applyProtection="1">
      <alignment horizontal="center"/>
      <protection hidden="1"/>
    </xf>
    <xf numFmtId="0" fontId="25" fillId="2" borderId="2" xfId="0" applyFont="1" applyFill="1" applyBorder="1" applyAlignment="1" applyProtection="1">
      <alignment horizontal="center" vertical="top"/>
      <protection locked="0"/>
    </xf>
    <xf numFmtId="0" fontId="25" fillId="2" borderId="2" xfId="0" applyFont="1" applyFill="1" applyBorder="1" applyAlignment="1" applyProtection="1">
      <alignment horizontal="center"/>
      <protection locked="0"/>
    </xf>
    <xf numFmtId="0" fontId="25" fillId="2" borderId="17" xfId="0" applyFont="1" applyFill="1" applyBorder="1" applyAlignment="1" applyProtection="1">
      <alignment horizontal="center"/>
      <protection locked="0"/>
    </xf>
    <xf numFmtId="3" fontId="25" fillId="0" borderId="17" xfId="0" applyNumberFormat="1" applyFont="1" applyBorder="1" applyAlignment="1" applyProtection="1">
      <alignment horizontal="center"/>
      <protection locked="0"/>
    </xf>
    <xf numFmtId="3" fontId="25" fillId="0" borderId="31" xfId="0" applyNumberFormat="1" applyFont="1" applyBorder="1" applyAlignment="1" applyProtection="1">
      <alignment horizontal="center"/>
      <protection hidden="1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/>
      <protection locked="0"/>
    </xf>
    <xf numFmtId="0" fontId="24" fillId="0" borderId="2" xfId="0" applyFont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31" xfId="0" applyNumberFormat="1" applyBorder="1" applyProtection="1">
      <protection hidden="1"/>
    </xf>
    <xf numFmtId="0" fontId="12" fillId="4" borderId="3" xfId="0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20" fillId="5" borderId="46" xfId="0" applyFont="1" applyFill="1" applyBorder="1" applyAlignment="1">
      <alignment horizontal="center" vertical="center" wrapText="1"/>
    </xf>
    <xf numFmtId="0" fontId="20" fillId="5" borderId="51" xfId="0" applyFont="1" applyFill="1" applyBorder="1" applyAlignment="1">
      <alignment horizontal="center" vertical="center"/>
    </xf>
    <xf numFmtId="0" fontId="20" fillId="5" borderId="54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54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horizontal="center" vertical="center"/>
    </xf>
    <xf numFmtId="0" fontId="20" fillId="5" borderId="40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3" fillId="0" borderId="2" xfId="3" applyFont="1" applyBorder="1" applyAlignment="1">
      <alignment horizontal="left" vertical="top" indent="3"/>
    </xf>
    <xf numFmtId="0" fontId="34" fillId="0" borderId="2" xfId="3" applyFont="1" applyBorder="1" applyAlignment="1">
      <alignment horizontal="left" vertical="top" indent="3"/>
    </xf>
    <xf numFmtId="0" fontId="0" fillId="0" borderId="0" xfId="0"/>
    <xf numFmtId="0" fontId="20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2" fillId="0" borderId="7" xfId="3" applyFont="1" applyBorder="1" applyAlignment="1">
      <alignment horizontal="left" vertical="top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10" borderId="28" xfId="0" applyFont="1" applyFill="1" applyBorder="1" applyAlignment="1">
      <alignment horizontal="left" vertical="center" wrapText="1"/>
    </xf>
    <xf numFmtId="0" fontId="18" fillId="10" borderId="19" xfId="0" applyFont="1" applyFill="1" applyBorder="1" applyAlignment="1">
      <alignment horizontal="left" vertical="center" wrapText="1"/>
    </xf>
    <xf numFmtId="0" fontId="18" fillId="10" borderId="24" xfId="0" applyFont="1" applyFill="1" applyBorder="1" applyAlignment="1">
      <alignment horizontal="left" vertical="center" wrapText="1"/>
    </xf>
    <xf numFmtId="0" fontId="18" fillId="10" borderId="2" xfId="0" applyFont="1" applyFill="1" applyBorder="1" applyAlignment="1">
      <alignment horizontal="left" vertical="center" wrapText="1"/>
    </xf>
    <xf numFmtId="0" fontId="25" fillId="0" borderId="17" xfId="0" applyFont="1" applyBorder="1" applyAlignment="1">
      <alignment horizontal="left"/>
    </xf>
    <xf numFmtId="0" fontId="20" fillId="5" borderId="45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left" indent="4"/>
    </xf>
    <xf numFmtId="0" fontId="15" fillId="0" borderId="2" xfId="0" applyFont="1" applyBorder="1" applyAlignment="1">
      <alignment horizontal="left" indent="4"/>
    </xf>
    <xf numFmtId="0" fontId="15" fillId="0" borderId="23" xfId="0" applyFont="1" applyBorder="1" applyAlignment="1">
      <alignment horizontal="left" indent="4"/>
    </xf>
    <xf numFmtId="0" fontId="21" fillId="5" borderId="42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24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/>
    </xf>
    <xf numFmtId="0" fontId="21" fillId="5" borderId="48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0" fillId="5" borderId="28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21" fillId="5" borderId="19" xfId="0" applyFont="1" applyFill="1" applyBorder="1" applyAlignment="1" applyProtection="1">
      <alignment horizontal="center" vertical="center" wrapText="1"/>
      <protection locked="0"/>
    </xf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0" fontId="20" fillId="5" borderId="5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left" indent="3"/>
    </xf>
    <xf numFmtId="0" fontId="15" fillId="0" borderId="25" xfId="0" applyFont="1" applyBorder="1" applyAlignment="1">
      <alignment horizontal="left" indent="3"/>
    </xf>
    <xf numFmtId="0" fontId="15" fillId="0" borderId="11" xfId="0" applyFont="1" applyBorder="1" applyAlignment="1">
      <alignment horizontal="left" indent="3"/>
    </xf>
    <xf numFmtId="0" fontId="15" fillId="0" borderId="23" xfId="0" applyFont="1" applyBorder="1" applyAlignment="1">
      <alignment horizontal="left" indent="3"/>
    </xf>
    <xf numFmtId="0" fontId="18" fillId="0" borderId="24" xfId="0" applyFont="1" applyBorder="1" applyAlignment="1">
      <alignment horizontal="left" indent="3"/>
    </xf>
    <xf numFmtId="0" fontId="18" fillId="0" borderId="21" xfId="0" applyFont="1" applyBorder="1" applyAlignment="1">
      <alignment horizontal="left" indent="3"/>
    </xf>
    <xf numFmtId="0" fontId="18" fillId="0" borderId="11" xfId="0" applyFont="1" applyBorder="1" applyAlignment="1">
      <alignment horizontal="left" indent="3"/>
    </xf>
    <xf numFmtId="0" fontId="18" fillId="0" borderId="23" xfId="0" applyFont="1" applyBorder="1" applyAlignment="1">
      <alignment horizontal="left" indent="3"/>
    </xf>
    <xf numFmtId="0" fontId="15" fillId="0" borderId="21" xfId="0" applyFont="1" applyBorder="1" applyAlignment="1">
      <alignment horizontal="left" indent="3"/>
    </xf>
    <xf numFmtId="0" fontId="18" fillId="0" borderId="24" xfId="0" applyFont="1" applyBorder="1" applyAlignment="1">
      <alignment horizontal="left" vertical="center" indent="3"/>
    </xf>
    <xf numFmtId="0" fontId="18" fillId="0" borderId="21" xfId="0" applyFont="1" applyBorder="1" applyAlignment="1">
      <alignment horizontal="left" vertical="center" indent="3"/>
    </xf>
    <xf numFmtId="0" fontId="18" fillId="0" borderId="11" xfId="0" applyFont="1" applyBorder="1" applyAlignment="1">
      <alignment horizontal="left" vertical="center" indent="3"/>
    </xf>
    <xf numFmtId="0" fontId="18" fillId="0" borderId="23" xfId="0" applyFont="1" applyBorder="1" applyAlignment="1">
      <alignment horizontal="left" vertical="center" indent="3"/>
    </xf>
    <xf numFmtId="0" fontId="15" fillId="0" borderId="24" xfId="0" applyFont="1" applyBorder="1" applyAlignment="1">
      <alignment horizontal="left" vertical="center" indent="3"/>
    </xf>
    <xf numFmtId="0" fontId="15" fillId="0" borderId="21" xfId="0" applyFont="1" applyBorder="1" applyAlignment="1">
      <alignment horizontal="left" vertical="center" indent="3"/>
    </xf>
    <xf numFmtId="0" fontId="15" fillId="0" borderId="11" xfId="0" applyFont="1" applyBorder="1" applyAlignment="1">
      <alignment horizontal="left" vertical="center" indent="3"/>
    </xf>
    <xf numFmtId="0" fontId="15" fillId="0" borderId="23" xfId="0" applyFont="1" applyBorder="1" applyAlignment="1">
      <alignment horizontal="left" vertical="center" indent="3"/>
    </xf>
    <xf numFmtId="0" fontId="15" fillId="0" borderId="43" xfId="0" applyFont="1" applyBorder="1" applyAlignment="1">
      <alignment horizontal="left" indent="3"/>
    </xf>
    <xf numFmtId="0" fontId="15" fillId="0" borderId="7" xfId="0" applyFont="1" applyBorder="1" applyAlignment="1">
      <alignment horizontal="left" indent="3"/>
    </xf>
    <xf numFmtId="0" fontId="15" fillId="0" borderId="0" xfId="0" applyFont="1" applyAlignment="1">
      <alignment horizontal="left" indent="3"/>
    </xf>
    <xf numFmtId="0" fontId="15" fillId="0" borderId="33" xfId="0" applyFont="1" applyBorder="1" applyAlignment="1">
      <alignment horizontal="left" indent="3"/>
    </xf>
    <xf numFmtId="0" fontId="46" fillId="0" borderId="0" xfId="0" applyFont="1" applyAlignment="1">
      <alignment horizontal="left" wrapText="1"/>
    </xf>
    <xf numFmtId="0" fontId="25" fillId="0" borderId="3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18" fillId="0" borderId="43" xfId="0" applyFont="1" applyBorder="1" applyAlignment="1">
      <alignment horizontal="left" indent="3"/>
    </xf>
    <xf numFmtId="0" fontId="18" fillId="0" borderId="0" xfId="0" applyFont="1" applyAlignment="1">
      <alignment horizontal="left" indent="3"/>
    </xf>
    <xf numFmtId="0" fontId="18" fillId="0" borderId="33" xfId="0" applyFont="1" applyBorder="1" applyAlignment="1">
      <alignment horizontal="left" indent="3"/>
    </xf>
    <xf numFmtId="0" fontId="18" fillId="8" borderId="49" xfId="0" applyFont="1" applyFill="1" applyBorder="1" applyAlignment="1">
      <alignment horizontal="left" vertical="center" wrapText="1"/>
    </xf>
    <xf numFmtId="0" fontId="18" fillId="8" borderId="52" xfId="0" applyFont="1" applyFill="1" applyBorder="1" applyAlignment="1">
      <alignment horizontal="left" vertical="center" wrapText="1"/>
    </xf>
    <xf numFmtId="0" fontId="18" fillId="7" borderId="3" xfId="0" applyFont="1" applyFill="1" applyBorder="1" applyAlignment="1">
      <alignment horizontal="left"/>
    </xf>
    <xf numFmtId="0" fontId="18" fillId="7" borderId="5" xfId="0" applyFont="1" applyFill="1" applyBorder="1" applyAlignment="1">
      <alignment horizontal="left"/>
    </xf>
    <xf numFmtId="0" fontId="18" fillId="8" borderId="3" xfId="0" applyFont="1" applyFill="1" applyBorder="1" applyAlignment="1">
      <alignment horizontal="left" vertical="center" wrapText="1"/>
    </xf>
    <xf numFmtId="0" fontId="18" fillId="8" borderId="5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15" fillId="0" borderId="2" xfId="0" applyFont="1" applyBorder="1" applyAlignment="1">
      <alignment horizontal="left" indent="3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6" xfId="0" applyFont="1" applyBorder="1" applyAlignment="1">
      <alignment horizontal="left"/>
    </xf>
    <xf numFmtId="0" fontId="21" fillId="5" borderId="19" xfId="0" applyFont="1" applyFill="1" applyBorder="1" applyAlignment="1">
      <alignment horizontal="center" wrapText="1"/>
    </xf>
    <xf numFmtId="0" fontId="21" fillId="5" borderId="2" xfId="0" applyFont="1" applyFill="1" applyBorder="1" applyAlignment="1">
      <alignment horizontal="center" wrapText="1"/>
    </xf>
    <xf numFmtId="0" fontId="21" fillId="5" borderId="50" xfId="0" applyFont="1" applyFill="1" applyBorder="1" applyAlignment="1">
      <alignment horizontal="center" vertical="center" wrapText="1"/>
    </xf>
    <xf numFmtId="0" fontId="21" fillId="5" borderId="53" xfId="0" applyFont="1" applyFill="1" applyBorder="1" applyAlignment="1">
      <alignment horizontal="center" vertical="center" wrapText="1"/>
    </xf>
    <xf numFmtId="0" fontId="29" fillId="0" borderId="43" xfId="0" applyFont="1" applyBorder="1" applyAlignment="1">
      <alignment horizontal="left" vertical="center" indent="3"/>
    </xf>
    <xf numFmtId="0" fontId="29" fillId="0" borderId="4" xfId="0" applyFont="1" applyBorder="1" applyAlignment="1">
      <alignment horizontal="left" vertical="center" indent="3"/>
    </xf>
    <xf numFmtId="0" fontId="29" fillId="0" borderId="33" xfId="0" applyFont="1" applyBorder="1" applyAlignment="1">
      <alignment horizontal="left" vertical="center" indent="3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left" vertical="center" indent="1"/>
    </xf>
    <xf numFmtId="0" fontId="29" fillId="0" borderId="4" xfId="0" applyFont="1" applyBorder="1" applyAlignment="1">
      <alignment horizontal="left" vertical="center" indent="1"/>
    </xf>
    <xf numFmtId="0" fontId="29" fillId="0" borderId="33" xfId="0" applyFont="1" applyBorder="1" applyAlignment="1">
      <alignment horizontal="left" vertical="center" indent="1"/>
    </xf>
    <xf numFmtId="0" fontId="15" fillId="0" borderId="24" xfId="0" applyFont="1" applyBorder="1" applyAlignment="1">
      <alignment horizontal="left" indent="2"/>
    </xf>
    <xf numFmtId="0" fontId="15" fillId="0" borderId="2" xfId="0" applyFont="1" applyBorder="1" applyAlignment="1">
      <alignment horizontal="left" indent="2"/>
    </xf>
    <xf numFmtId="0" fontId="15" fillId="0" borderId="23" xfId="0" applyFont="1" applyBorder="1" applyAlignment="1">
      <alignment horizontal="left" indent="2"/>
    </xf>
    <xf numFmtId="0" fontId="21" fillId="5" borderId="61" xfId="0" applyFont="1" applyFill="1" applyBorder="1" applyAlignment="1">
      <alignment horizontal="center" vertical="center" wrapText="1"/>
    </xf>
    <xf numFmtId="0" fontId="21" fillId="5" borderId="62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44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indent="4"/>
    </xf>
    <xf numFmtId="0" fontId="15" fillId="0" borderId="4" xfId="0" applyFont="1" applyBorder="1" applyAlignment="1">
      <alignment horizontal="left" indent="4"/>
    </xf>
    <xf numFmtId="0" fontId="15" fillId="0" borderId="33" xfId="0" applyFont="1" applyBorder="1" applyAlignment="1">
      <alignment horizontal="left" indent="4"/>
    </xf>
    <xf numFmtId="0" fontId="21" fillId="5" borderId="63" xfId="0" applyFont="1" applyFill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0" borderId="23" xfId="0" applyBorder="1"/>
    <xf numFmtId="0" fontId="11" fillId="0" borderId="0" xfId="0" applyFont="1" applyAlignment="1">
      <alignment horizontal="center"/>
    </xf>
    <xf numFmtId="0" fontId="0" fillId="0" borderId="43" xfId="0" applyBorder="1"/>
    <xf numFmtId="0" fontId="0" fillId="0" borderId="33" xfId="0" applyBorder="1"/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32" fillId="5" borderId="48" xfId="0" applyFont="1" applyFill="1" applyBorder="1" applyAlignment="1">
      <alignment horizontal="center" vertical="center" wrapText="1"/>
    </xf>
    <xf numFmtId="0" fontId="32" fillId="5" borderId="21" xfId="0" applyFont="1" applyFill="1" applyBorder="1" applyAlignment="1">
      <alignment horizontal="center" vertical="center" wrapText="1"/>
    </xf>
    <xf numFmtId="0" fontId="32" fillId="5" borderId="20" xfId="0" applyFont="1" applyFill="1" applyBorder="1" applyAlignment="1">
      <alignment horizontal="center" vertical="center" wrapText="1"/>
    </xf>
    <xf numFmtId="0" fontId="32" fillId="5" borderId="42" xfId="0" applyFont="1" applyFill="1" applyBorder="1" applyAlignment="1">
      <alignment horizontal="center" vertical="center" wrapText="1"/>
    </xf>
    <xf numFmtId="0" fontId="32" fillId="5" borderId="63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25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0" fillId="5" borderId="28" xfId="0" applyFont="1" applyFill="1" applyBorder="1" applyAlignment="1">
      <alignment horizontal="center" vertical="center" wrapText="1"/>
    </xf>
    <xf numFmtId="0" fontId="30" fillId="5" borderId="24" xfId="0" applyFont="1" applyFill="1" applyBorder="1" applyAlignment="1">
      <alignment horizontal="center" vertical="center" wrapText="1"/>
    </xf>
    <xf numFmtId="0" fontId="41" fillId="5" borderId="48" xfId="0" applyFont="1" applyFill="1" applyBorder="1" applyAlignment="1">
      <alignment horizontal="center" vertical="center" wrapText="1"/>
    </xf>
    <xf numFmtId="0" fontId="41" fillId="5" borderId="21" xfId="0" applyFont="1" applyFill="1" applyBorder="1" applyAlignment="1">
      <alignment horizontal="center" vertical="center" wrapText="1"/>
    </xf>
    <xf numFmtId="0" fontId="41" fillId="5" borderId="20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22" xfId="0" applyBorder="1"/>
    <xf numFmtId="0" fontId="11" fillId="0" borderId="27" xfId="0" applyFont="1" applyBorder="1"/>
    <xf numFmtId="0" fontId="11" fillId="0" borderId="26" xfId="0" applyFont="1" applyBorder="1"/>
    <xf numFmtId="0" fontId="11" fillId="0" borderId="0" xfId="0" applyFont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1" fillId="0" borderId="4" xfId="3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46" fillId="0" borderId="2" xfId="0" applyFont="1" applyBorder="1" applyAlignment="1">
      <alignment horizontal="left"/>
    </xf>
    <xf numFmtId="0" fontId="47" fillId="6" borderId="2" xfId="0" applyFont="1" applyFill="1" applyBorder="1" applyAlignment="1">
      <alignment horizontal="center"/>
    </xf>
    <xf numFmtId="0" fontId="47" fillId="6" borderId="2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left"/>
    </xf>
    <xf numFmtId="49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42" fillId="5" borderId="19" xfId="0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2" fontId="15" fillId="10" borderId="46" xfId="0" applyNumberFormat="1" applyFont="1" applyFill="1" applyBorder="1" applyAlignment="1">
      <alignment horizontal="center" vertical="center" wrapText="1"/>
    </xf>
    <xf numFmtId="2" fontId="15" fillId="10" borderId="51" xfId="0" applyNumberFormat="1" applyFont="1" applyFill="1" applyBorder="1" applyAlignment="1">
      <alignment horizontal="center" vertical="center" wrapText="1"/>
    </xf>
    <xf numFmtId="2" fontId="15" fillId="10" borderId="45" xfId="0" applyNumberFormat="1" applyFont="1" applyFill="1" applyBorder="1" applyAlignment="1">
      <alignment horizontal="center" vertical="center" wrapText="1"/>
    </xf>
    <xf numFmtId="2" fontId="15" fillId="10" borderId="47" xfId="0" applyNumberFormat="1" applyFont="1" applyFill="1" applyBorder="1" applyAlignment="1">
      <alignment horizontal="center" vertical="center" wrapText="1"/>
    </xf>
    <xf numFmtId="2" fontId="15" fillId="10" borderId="1" xfId="0" applyNumberFormat="1" applyFont="1" applyFill="1" applyBorder="1" applyAlignment="1">
      <alignment horizontal="center" vertical="center" wrapText="1"/>
    </xf>
    <xf numFmtId="2" fontId="15" fillId="10" borderId="10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10" borderId="1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10" fontId="0" fillId="0" borderId="3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51" xfId="0" applyFont="1" applyFill="1" applyBorder="1" applyAlignment="1">
      <alignment horizontal="center" vertical="center" wrapText="1"/>
    </xf>
    <xf numFmtId="0" fontId="15" fillId="10" borderId="45" xfId="0" applyFont="1" applyFill="1" applyBorder="1" applyAlignment="1">
      <alignment horizontal="center" vertical="center" wrapText="1"/>
    </xf>
    <xf numFmtId="0" fontId="15" fillId="10" borderId="54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14" fontId="3" fillId="2" borderId="1" xfId="1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12" fillId="0" borderId="2" xfId="0" applyFont="1" applyBorder="1" applyProtection="1">
      <protection locked="0"/>
    </xf>
  </cellXfs>
  <cellStyles count="9">
    <cellStyle name="Comma" xfId="7" builtinId="3"/>
    <cellStyle name="Comma 2" xfId="5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3" xfId="2" xr:uid="{00000000-0005-0000-0000-000005000000}"/>
    <cellStyle name="Normal 4" xfId="4" xr:uid="{00000000-0005-0000-0000-000006000000}"/>
    <cellStyle name="Normal_bsnovimmgg12" xfId="1" xr:uid="{00000000-0005-0000-0000-00000700000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C49DDB-4CFC-4FDE-9064-562088440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"/>
          <a:ext cx="452438" cy="2952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01C946-18EF-4149-8101-D9C0A54A2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"/>
          <a:ext cx="452438" cy="2952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29050"/>
          <a:ext cx="452438" cy="29523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44075"/>
          <a:ext cx="452438" cy="29523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79513</xdr:rowOff>
    </xdr:from>
    <xdr:to>
      <xdr:col>0</xdr:col>
      <xdr:colOff>452438</xdr:colOff>
      <xdr:row>3</xdr:row>
      <xdr:rowOff>184251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2230"/>
          <a:ext cx="452438" cy="2952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8CA344-678A-416B-A7C7-075705AB0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9575"/>
          <a:ext cx="452438" cy="2952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38099</xdr:rowOff>
    </xdr:from>
    <xdr:to>
      <xdr:col>0</xdr:col>
      <xdr:colOff>467090</xdr:colOff>
      <xdr:row>3</xdr:row>
      <xdr:rowOff>161924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50C8AB-5D2C-4070-8CEF-26CBC9A64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9574"/>
          <a:ext cx="467090" cy="3143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B35091-241F-4B78-B9FA-89223336F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3A69D4-AB10-44E4-AB46-53087F7A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452438" cy="2952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B78B98-7951-4CA4-B34B-754AECAE6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452438" cy="29523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AFCB39-323B-4BDB-BBC6-DCAC8C68A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452438" cy="29523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0C9CD-552E-4C4F-952E-21BD4D307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452438" cy="2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452438</xdr:colOff>
      <xdr:row>3</xdr:row>
      <xdr:rowOff>142838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452438" cy="2952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0"/>
  <sheetViews>
    <sheetView tabSelected="1" zoomScale="120" zoomScaleNormal="120" workbookViewId="0">
      <selection activeCell="N16" sqref="N16"/>
    </sheetView>
  </sheetViews>
  <sheetFormatPr defaultRowHeight="15" x14ac:dyDescent="0.25"/>
  <cols>
    <col min="1" max="1" width="9" customWidth="1"/>
    <col min="2" max="2" width="38.7109375" customWidth="1"/>
    <col min="3" max="6" width="12.7109375" customWidth="1"/>
  </cols>
  <sheetData>
    <row r="1" spans="1:6" x14ac:dyDescent="0.25">
      <c r="A1" s="27" t="s">
        <v>474</v>
      </c>
    </row>
    <row r="2" spans="1:6" x14ac:dyDescent="0.25">
      <c r="A2" s="27"/>
    </row>
    <row r="3" spans="1:6" x14ac:dyDescent="0.25">
      <c r="A3" s="352" t="s">
        <v>82</v>
      </c>
      <c r="B3" s="352"/>
      <c r="C3" s="352"/>
      <c r="D3" s="352"/>
      <c r="E3" s="352"/>
    </row>
    <row r="4" spans="1:6" x14ac:dyDescent="0.25">
      <c r="A4" s="353"/>
      <c r="B4" s="353"/>
      <c r="C4" s="353"/>
      <c r="D4" s="352"/>
      <c r="E4" s="352"/>
    </row>
    <row r="5" spans="1:6" ht="45.75" customHeight="1" x14ac:dyDescent="0.25">
      <c r="A5" s="354" t="s">
        <v>512</v>
      </c>
      <c r="B5" s="355"/>
      <c r="C5" s="367" t="s">
        <v>511</v>
      </c>
      <c r="D5" s="368"/>
      <c r="E5" s="42"/>
    </row>
    <row r="6" spans="1:6" x14ac:dyDescent="0.25">
      <c r="A6" s="35" t="s">
        <v>83</v>
      </c>
      <c r="B6" s="77"/>
      <c r="C6" s="78" t="s">
        <v>483</v>
      </c>
      <c r="D6" s="79"/>
    </row>
    <row r="7" spans="1:6" x14ac:dyDescent="0.25">
      <c r="A7" s="35" t="s">
        <v>84</v>
      </c>
      <c r="B7" s="77"/>
      <c r="C7" s="78" t="s">
        <v>85</v>
      </c>
      <c r="D7" s="79"/>
    </row>
    <row r="8" spans="1:6" x14ac:dyDescent="0.25">
      <c r="A8" s="35" t="s">
        <v>86</v>
      </c>
      <c r="B8" s="77"/>
      <c r="C8" s="167" t="s">
        <v>429</v>
      </c>
      <c r="D8" s="79"/>
    </row>
    <row r="9" spans="1:6" ht="15.75" thickBot="1" x14ac:dyDescent="0.3"/>
    <row r="10" spans="1:6" x14ac:dyDescent="0.25">
      <c r="A10" s="356" t="s">
        <v>318</v>
      </c>
      <c r="B10" s="357"/>
      <c r="C10" s="363" t="s">
        <v>319</v>
      </c>
      <c r="D10" s="363" t="s">
        <v>513</v>
      </c>
      <c r="E10" s="363" t="s">
        <v>66</v>
      </c>
      <c r="F10" s="365"/>
    </row>
    <row r="11" spans="1:6" x14ac:dyDescent="0.25">
      <c r="A11" s="358"/>
      <c r="B11" s="359"/>
      <c r="C11" s="364"/>
      <c r="D11" s="364"/>
      <c r="E11" s="364"/>
      <c r="F11" s="366"/>
    </row>
    <row r="12" spans="1:6" ht="37.5" customHeight="1" x14ac:dyDescent="0.25">
      <c r="A12" s="360"/>
      <c r="B12" s="359"/>
      <c r="C12" s="364"/>
      <c r="D12" s="364"/>
      <c r="E12" s="364" t="s">
        <v>320</v>
      </c>
      <c r="F12" s="366" t="s">
        <v>321</v>
      </c>
    </row>
    <row r="13" spans="1:6" x14ac:dyDescent="0.25">
      <c r="A13" s="360"/>
      <c r="B13" s="359"/>
      <c r="C13" s="364"/>
      <c r="D13" s="364"/>
      <c r="E13" s="364"/>
      <c r="F13" s="366"/>
    </row>
    <row r="14" spans="1:6" x14ac:dyDescent="0.25">
      <c r="A14" s="361"/>
      <c r="B14" s="362"/>
      <c r="C14" s="67" t="s">
        <v>88</v>
      </c>
      <c r="D14" s="67" t="s">
        <v>89</v>
      </c>
      <c r="E14" s="67" t="s">
        <v>90</v>
      </c>
      <c r="F14" s="186" t="s">
        <v>91</v>
      </c>
    </row>
    <row r="15" spans="1:6" x14ac:dyDescent="0.25">
      <c r="A15" s="187" t="s">
        <v>88</v>
      </c>
      <c r="B15" s="68" t="s">
        <v>322</v>
      </c>
      <c r="C15" s="267">
        <f>C16+C17+C18+C19+C20+C21+C22</f>
        <v>0</v>
      </c>
      <c r="D15" s="267">
        <f>D16+D17+D18+D19+D20+D21+D22</f>
        <v>0</v>
      </c>
      <c r="E15" s="268" t="str">
        <f>IF(D15=0,"--",((D16*E16)+(D17*E17)+(D18*E18)+(D19*E19)+(D20*E20)+(D21*E21)+(D22*E22))/D15)</f>
        <v>--</v>
      </c>
      <c r="F15" s="269" t="str">
        <f>IF(D15=0,"--",((D16*F16)+(D17*F17)+(D18*F18)+(D19*F19)+(D20*F20)+(D21*F21)+(D22*F22))/D15)</f>
        <v>--</v>
      </c>
    </row>
    <row r="16" spans="1:6" x14ac:dyDescent="0.25">
      <c r="A16" s="187" t="s">
        <v>89</v>
      </c>
      <c r="B16" s="44" t="s">
        <v>323</v>
      </c>
      <c r="C16" s="82"/>
      <c r="D16" s="82"/>
      <c r="E16" s="83"/>
      <c r="F16" s="188"/>
    </row>
    <row r="17" spans="1:6" x14ac:dyDescent="0.25">
      <c r="A17" s="187" t="s">
        <v>90</v>
      </c>
      <c r="B17" s="44" t="s">
        <v>324</v>
      </c>
      <c r="C17" s="82"/>
      <c r="D17" s="82"/>
      <c r="E17" s="83"/>
      <c r="F17" s="188"/>
    </row>
    <row r="18" spans="1:6" x14ac:dyDescent="0.25">
      <c r="A18" s="187" t="s">
        <v>91</v>
      </c>
      <c r="B18" s="44" t="s">
        <v>325</v>
      </c>
      <c r="C18" s="82"/>
      <c r="D18" s="82"/>
      <c r="E18" s="83"/>
      <c r="F18" s="188"/>
    </row>
    <row r="19" spans="1:6" x14ac:dyDescent="0.25">
      <c r="A19" s="187" t="s">
        <v>94</v>
      </c>
      <c r="B19" s="44" t="s">
        <v>326</v>
      </c>
      <c r="C19" s="82"/>
      <c r="D19" s="82"/>
      <c r="E19" s="83"/>
      <c r="F19" s="188"/>
    </row>
    <row r="20" spans="1:6" x14ac:dyDescent="0.25">
      <c r="A20" s="187" t="s">
        <v>95</v>
      </c>
      <c r="B20" s="44" t="s">
        <v>327</v>
      </c>
      <c r="C20" s="82"/>
      <c r="D20" s="82"/>
      <c r="E20" s="83"/>
      <c r="F20" s="188"/>
    </row>
    <row r="21" spans="1:6" x14ac:dyDescent="0.25">
      <c r="A21" s="187" t="s">
        <v>96</v>
      </c>
      <c r="B21" s="44" t="s">
        <v>328</v>
      </c>
      <c r="C21" s="82"/>
      <c r="D21" s="82"/>
      <c r="E21" s="83"/>
      <c r="F21" s="188"/>
    </row>
    <row r="22" spans="1:6" x14ac:dyDescent="0.25">
      <c r="A22" s="187" t="s">
        <v>97</v>
      </c>
      <c r="B22" s="44" t="s">
        <v>329</v>
      </c>
      <c r="C22" s="82"/>
      <c r="D22" s="82"/>
      <c r="E22" s="83"/>
      <c r="F22" s="188"/>
    </row>
    <row r="23" spans="1:6" x14ac:dyDescent="0.25">
      <c r="A23" s="187" t="s">
        <v>98</v>
      </c>
      <c r="B23" s="68" t="s">
        <v>330</v>
      </c>
      <c r="C23" s="267">
        <f>C24+C25+C26+C27+C28+C29+C30</f>
        <v>0</v>
      </c>
      <c r="D23" s="267">
        <f>D24+D25+D26+D27+D28+D29+D30</f>
        <v>0</v>
      </c>
      <c r="E23" s="268" t="str">
        <f>IF(D23=0,"--",((D24*E24)+(D25*E25)+(D26*E26)+(D27*E27)+(D28*E28)+(D29*E29)+(D30*E30))/D23)</f>
        <v>--</v>
      </c>
      <c r="F23" s="269" t="str">
        <f>IF(D23=0,"--",((D24*F24)+(D25*F25)+(D26*F26)+(D27*F27)+(D28*F28)+(D29*F29)+(D30*F30))/D23)</f>
        <v>--</v>
      </c>
    </row>
    <row r="24" spans="1:6" x14ac:dyDescent="0.25">
      <c r="A24" s="187">
        <v>100</v>
      </c>
      <c r="B24" s="44" t="s">
        <v>331</v>
      </c>
      <c r="C24" s="82"/>
      <c r="D24" s="82"/>
      <c r="E24" s="83"/>
      <c r="F24" s="188"/>
    </row>
    <row r="25" spans="1:6" x14ac:dyDescent="0.25">
      <c r="A25" s="187">
        <v>110</v>
      </c>
      <c r="B25" s="44" t="s">
        <v>332</v>
      </c>
      <c r="C25" s="82"/>
      <c r="D25" s="82"/>
      <c r="E25" s="83"/>
      <c r="F25" s="188"/>
    </row>
    <row r="26" spans="1:6" x14ac:dyDescent="0.25">
      <c r="A26" s="187">
        <v>120</v>
      </c>
      <c r="B26" s="44" t="s">
        <v>333</v>
      </c>
      <c r="C26" s="82"/>
      <c r="D26" s="82"/>
      <c r="E26" s="83"/>
      <c r="F26" s="188"/>
    </row>
    <row r="27" spans="1:6" x14ac:dyDescent="0.25">
      <c r="A27" s="187">
        <v>130</v>
      </c>
      <c r="B27" s="44" t="s">
        <v>334</v>
      </c>
      <c r="C27" s="82"/>
      <c r="D27" s="82"/>
      <c r="E27" s="83"/>
      <c r="F27" s="188"/>
    </row>
    <row r="28" spans="1:6" x14ac:dyDescent="0.25">
      <c r="A28" s="187">
        <v>140</v>
      </c>
      <c r="B28" s="44" t="s">
        <v>335</v>
      </c>
      <c r="C28" s="82"/>
      <c r="D28" s="82"/>
      <c r="E28" s="83"/>
      <c r="F28" s="188"/>
    </row>
    <row r="29" spans="1:6" x14ac:dyDescent="0.25">
      <c r="A29" s="187">
        <v>150</v>
      </c>
      <c r="B29" s="44" t="s">
        <v>336</v>
      </c>
      <c r="C29" s="82"/>
      <c r="D29" s="82"/>
      <c r="E29" s="83"/>
      <c r="F29" s="188"/>
    </row>
    <row r="30" spans="1:6" x14ac:dyDescent="0.25">
      <c r="A30" s="187">
        <v>160</v>
      </c>
      <c r="B30" s="44" t="s">
        <v>337</v>
      </c>
      <c r="C30" s="82"/>
      <c r="D30" s="82"/>
      <c r="E30" s="83"/>
      <c r="F30" s="188"/>
    </row>
    <row r="31" spans="1:6" ht="15.75" thickBot="1" x14ac:dyDescent="0.3">
      <c r="A31" s="189">
        <v>170</v>
      </c>
      <c r="B31" s="190" t="s">
        <v>65</v>
      </c>
      <c r="C31" s="270">
        <f>C15+C23</f>
        <v>0</v>
      </c>
      <c r="D31" s="270">
        <f>D15+D23</f>
        <v>0</v>
      </c>
      <c r="E31" s="271" t="str">
        <f>IF(D31=0,"--",((D15*E15)+(D23*E23))/D31)</f>
        <v>--</v>
      </c>
      <c r="F31" s="272" t="str">
        <f>IF(D31=0,"--",((D15*F15)+(D23*F23))/D31)</f>
        <v>--</v>
      </c>
    </row>
    <row r="34" spans="1:4" x14ac:dyDescent="0.25">
      <c r="A34" s="348" t="s">
        <v>99</v>
      </c>
      <c r="B34" s="349"/>
      <c r="C34" s="349"/>
      <c r="D34" s="350"/>
    </row>
    <row r="36" spans="1:4" x14ac:dyDescent="0.25">
      <c r="A36" s="351" t="s">
        <v>100</v>
      </c>
      <c r="B36" s="351"/>
      <c r="C36" s="351"/>
      <c r="D36" s="351"/>
    </row>
    <row r="38" spans="1:4" x14ac:dyDescent="0.25">
      <c r="A38" s="348"/>
      <c r="B38" s="349"/>
      <c r="C38" s="349"/>
      <c r="D38" s="350"/>
    </row>
    <row r="40" spans="1:4" x14ac:dyDescent="0.25">
      <c r="A40" s="351" t="s">
        <v>100</v>
      </c>
      <c r="B40" s="351"/>
      <c r="C40" s="351"/>
      <c r="D40" s="351"/>
    </row>
  </sheetData>
  <sheetProtection sheet="1" objects="1" scenarios="1"/>
  <mergeCells count="13">
    <mergeCell ref="A34:D34"/>
    <mergeCell ref="A36:D36"/>
    <mergeCell ref="A38:D38"/>
    <mergeCell ref="A40:D40"/>
    <mergeCell ref="A3:E4"/>
    <mergeCell ref="A5:B5"/>
    <mergeCell ref="A10:B14"/>
    <mergeCell ref="C10:C13"/>
    <mergeCell ref="D10:D13"/>
    <mergeCell ref="E10:F11"/>
    <mergeCell ref="E12:E13"/>
    <mergeCell ref="F12:F13"/>
    <mergeCell ref="C5:D5"/>
  </mergeCells>
  <pageMargins left="0.11811023622047245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64"/>
  <sheetViews>
    <sheetView topLeftCell="A16" zoomScaleNormal="100" workbookViewId="0">
      <selection activeCell="A10" sqref="A10:B12"/>
    </sheetView>
  </sheetViews>
  <sheetFormatPr defaultRowHeight="15" x14ac:dyDescent="0.25"/>
  <cols>
    <col min="1" max="1" width="8.5703125" customWidth="1"/>
    <col min="2" max="2" width="74.5703125" customWidth="1"/>
    <col min="3" max="4" width="16.7109375" customWidth="1"/>
    <col min="256" max="256" width="5" customWidth="1"/>
    <col min="257" max="257" width="61.28515625" customWidth="1"/>
    <col min="258" max="258" width="22.28515625" customWidth="1"/>
    <col min="512" max="512" width="5" customWidth="1"/>
    <col min="513" max="513" width="61.28515625" customWidth="1"/>
    <col min="514" max="514" width="22.28515625" customWidth="1"/>
    <col min="768" max="768" width="5" customWidth="1"/>
    <col min="769" max="769" width="61.28515625" customWidth="1"/>
    <col min="770" max="770" width="22.28515625" customWidth="1"/>
    <col min="1024" max="1024" width="5" customWidth="1"/>
    <col min="1025" max="1025" width="61.28515625" customWidth="1"/>
    <col min="1026" max="1026" width="22.28515625" customWidth="1"/>
    <col min="1280" max="1280" width="5" customWidth="1"/>
    <col min="1281" max="1281" width="61.28515625" customWidth="1"/>
    <col min="1282" max="1282" width="22.28515625" customWidth="1"/>
    <col min="1536" max="1536" width="5" customWidth="1"/>
    <col min="1537" max="1537" width="61.28515625" customWidth="1"/>
    <col min="1538" max="1538" width="22.28515625" customWidth="1"/>
    <col min="1792" max="1792" width="5" customWidth="1"/>
    <col min="1793" max="1793" width="61.28515625" customWidth="1"/>
    <col min="1794" max="1794" width="22.28515625" customWidth="1"/>
    <col min="2048" max="2048" width="5" customWidth="1"/>
    <col min="2049" max="2049" width="61.28515625" customWidth="1"/>
    <col min="2050" max="2050" width="22.28515625" customWidth="1"/>
    <col min="2304" max="2304" width="5" customWidth="1"/>
    <col min="2305" max="2305" width="61.28515625" customWidth="1"/>
    <col min="2306" max="2306" width="22.28515625" customWidth="1"/>
    <col min="2560" max="2560" width="5" customWidth="1"/>
    <col min="2561" max="2561" width="61.28515625" customWidth="1"/>
    <col min="2562" max="2562" width="22.28515625" customWidth="1"/>
    <col min="2816" max="2816" width="5" customWidth="1"/>
    <col min="2817" max="2817" width="61.28515625" customWidth="1"/>
    <col min="2818" max="2818" width="22.28515625" customWidth="1"/>
    <col min="3072" max="3072" width="5" customWidth="1"/>
    <col min="3073" max="3073" width="61.28515625" customWidth="1"/>
    <col min="3074" max="3074" width="22.28515625" customWidth="1"/>
    <col min="3328" max="3328" width="5" customWidth="1"/>
    <col min="3329" max="3329" width="61.28515625" customWidth="1"/>
    <col min="3330" max="3330" width="22.28515625" customWidth="1"/>
    <col min="3584" max="3584" width="5" customWidth="1"/>
    <col min="3585" max="3585" width="61.28515625" customWidth="1"/>
    <col min="3586" max="3586" width="22.28515625" customWidth="1"/>
    <col min="3840" max="3840" width="5" customWidth="1"/>
    <col min="3841" max="3841" width="61.28515625" customWidth="1"/>
    <col min="3842" max="3842" width="22.28515625" customWidth="1"/>
    <col min="4096" max="4096" width="5" customWidth="1"/>
    <col min="4097" max="4097" width="61.28515625" customWidth="1"/>
    <col min="4098" max="4098" width="22.28515625" customWidth="1"/>
    <col min="4352" max="4352" width="5" customWidth="1"/>
    <col min="4353" max="4353" width="61.28515625" customWidth="1"/>
    <col min="4354" max="4354" width="22.28515625" customWidth="1"/>
    <col min="4608" max="4608" width="5" customWidth="1"/>
    <col min="4609" max="4609" width="61.28515625" customWidth="1"/>
    <col min="4610" max="4610" width="22.28515625" customWidth="1"/>
    <col min="4864" max="4864" width="5" customWidth="1"/>
    <col min="4865" max="4865" width="61.28515625" customWidth="1"/>
    <col min="4866" max="4866" width="22.28515625" customWidth="1"/>
    <col min="5120" max="5120" width="5" customWidth="1"/>
    <col min="5121" max="5121" width="61.28515625" customWidth="1"/>
    <col min="5122" max="5122" width="22.28515625" customWidth="1"/>
    <col min="5376" max="5376" width="5" customWidth="1"/>
    <col min="5377" max="5377" width="61.28515625" customWidth="1"/>
    <col min="5378" max="5378" width="22.28515625" customWidth="1"/>
    <col min="5632" max="5632" width="5" customWidth="1"/>
    <col min="5633" max="5633" width="61.28515625" customWidth="1"/>
    <col min="5634" max="5634" width="22.28515625" customWidth="1"/>
    <col min="5888" max="5888" width="5" customWidth="1"/>
    <col min="5889" max="5889" width="61.28515625" customWidth="1"/>
    <col min="5890" max="5890" width="22.28515625" customWidth="1"/>
    <col min="6144" max="6144" width="5" customWidth="1"/>
    <col min="6145" max="6145" width="61.28515625" customWidth="1"/>
    <col min="6146" max="6146" width="22.28515625" customWidth="1"/>
    <col min="6400" max="6400" width="5" customWidth="1"/>
    <col min="6401" max="6401" width="61.28515625" customWidth="1"/>
    <col min="6402" max="6402" width="22.28515625" customWidth="1"/>
    <col min="6656" max="6656" width="5" customWidth="1"/>
    <col min="6657" max="6657" width="61.28515625" customWidth="1"/>
    <col min="6658" max="6658" width="22.28515625" customWidth="1"/>
    <col min="6912" max="6912" width="5" customWidth="1"/>
    <col min="6913" max="6913" width="61.28515625" customWidth="1"/>
    <col min="6914" max="6914" width="22.28515625" customWidth="1"/>
    <col min="7168" max="7168" width="5" customWidth="1"/>
    <col min="7169" max="7169" width="61.28515625" customWidth="1"/>
    <col min="7170" max="7170" width="22.28515625" customWidth="1"/>
    <col min="7424" max="7424" width="5" customWidth="1"/>
    <col min="7425" max="7425" width="61.28515625" customWidth="1"/>
    <col min="7426" max="7426" width="22.28515625" customWidth="1"/>
    <col min="7680" max="7680" width="5" customWidth="1"/>
    <col min="7681" max="7681" width="61.28515625" customWidth="1"/>
    <col min="7682" max="7682" width="22.28515625" customWidth="1"/>
    <col min="7936" max="7936" width="5" customWidth="1"/>
    <col min="7937" max="7937" width="61.28515625" customWidth="1"/>
    <col min="7938" max="7938" width="22.28515625" customWidth="1"/>
    <col min="8192" max="8192" width="5" customWidth="1"/>
    <col min="8193" max="8193" width="61.28515625" customWidth="1"/>
    <col min="8194" max="8194" width="22.28515625" customWidth="1"/>
    <col min="8448" max="8448" width="5" customWidth="1"/>
    <col min="8449" max="8449" width="61.28515625" customWidth="1"/>
    <col min="8450" max="8450" width="22.28515625" customWidth="1"/>
    <col min="8704" max="8704" width="5" customWidth="1"/>
    <col min="8705" max="8705" width="61.28515625" customWidth="1"/>
    <col min="8706" max="8706" width="22.28515625" customWidth="1"/>
    <col min="8960" max="8960" width="5" customWidth="1"/>
    <col min="8961" max="8961" width="61.28515625" customWidth="1"/>
    <col min="8962" max="8962" width="22.28515625" customWidth="1"/>
    <col min="9216" max="9216" width="5" customWidth="1"/>
    <col min="9217" max="9217" width="61.28515625" customWidth="1"/>
    <col min="9218" max="9218" width="22.28515625" customWidth="1"/>
    <col min="9472" max="9472" width="5" customWidth="1"/>
    <col min="9473" max="9473" width="61.28515625" customWidth="1"/>
    <col min="9474" max="9474" width="22.28515625" customWidth="1"/>
    <col min="9728" max="9728" width="5" customWidth="1"/>
    <col min="9729" max="9729" width="61.28515625" customWidth="1"/>
    <col min="9730" max="9730" width="22.28515625" customWidth="1"/>
    <col min="9984" max="9984" width="5" customWidth="1"/>
    <col min="9985" max="9985" width="61.28515625" customWidth="1"/>
    <col min="9986" max="9986" width="22.28515625" customWidth="1"/>
    <col min="10240" max="10240" width="5" customWidth="1"/>
    <col min="10241" max="10241" width="61.28515625" customWidth="1"/>
    <col min="10242" max="10242" width="22.28515625" customWidth="1"/>
    <col min="10496" max="10496" width="5" customWidth="1"/>
    <col min="10497" max="10497" width="61.28515625" customWidth="1"/>
    <col min="10498" max="10498" width="22.28515625" customWidth="1"/>
    <col min="10752" max="10752" width="5" customWidth="1"/>
    <col min="10753" max="10753" width="61.28515625" customWidth="1"/>
    <col min="10754" max="10754" width="22.28515625" customWidth="1"/>
    <col min="11008" max="11008" width="5" customWidth="1"/>
    <col min="11009" max="11009" width="61.28515625" customWidth="1"/>
    <col min="11010" max="11010" width="22.28515625" customWidth="1"/>
    <col min="11264" max="11264" width="5" customWidth="1"/>
    <col min="11265" max="11265" width="61.28515625" customWidth="1"/>
    <col min="11266" max="11266" width="22.28515625" customWidth="1"/>
    <col min="11520" max="11520" width="5" customWidth="1"/>
    <col min="11521" max="11521" width="61.28515625" customWidth="1"/>
    <col min="11522" max="11522" width="22.28515625" customWidth="1"/>
    <col min="11776" max="11776" width="5" customWidth="1"/>
    <col min="11777" max="11777" width="61.28515625" customWidth="1"/>
    <col min="11778" max="11778" width="22.28515625" customWidth="1"/>
    <col min="12032" max="12032" width="5" customWidth="1"/>
    <col min="12033" max="12033" width="61.28515625" customWidth="1"/>
    <col min="12034" max="12034" width="22.28515625" customWidth="1"/>
    <col min="12288" max="12288" width="5" customWidth="1"/>
    <col min="12289" max="12289" width="61.28515625" customWidth="1"/>
    <col min="12290" max="12290" width="22.28515625" customWidth="1"/>
    <col min="12544" max="12544" width="5" customWidth="1"/>
    <col min="12545" max="12545" width="61.28515625" customWidth="1"/>
    <col min="12546" max="12546" width="22.28515625" customWidth="1"/>
    <col min="12800" max="12800" width="5" customWidth="1"/>
    <col min="12801" max="12801" width="61.28515625" customWidth="1"/>
    <col min="12802" max="12802" width="22.28515625" customWidth="1"/>
    <col min="13056" max="13056" width="5" customWidth="1"/>
    <col min="13057" max="13057" width="61.28515625" customWidth="1"/>
    <col min="13058" max="13058" width="22.28515625" customWidth="1"/>
    <col min="13312" max="13312" width="5" customWidth="1"/>
    <col min="13313" max="13313" width="61.28515625" customWidth="1"/>
    <col min="13314" max="13314" width="22.28515625" customWidth="1"/>
    <col min="13568" max="13568" width="5" customWidth="1"/>
    <col min="13569" max="13569" width="61.28515625" customWidth="1"/>
    <col min="13570" max="13570" width="22.28515625" customWidth="1"/>
    <col min="13824" max="13824" width="5" customWidth="1"/>
    <col min="13825" max="13825" width="61.28515625" customWidth="1"/>
    <col min="13826" max="13826" width="22.28515625" customWidth="1"/>
    <col min="14080" max="14080" width="5" customWidth="1"/>
    <col min="14081" max="14081" width="61.28515625" customWidth="1"/>
    <col min="14082" max="14082" width="22.28515625" customWidth="1"/>
    <col min="14336" max="14336" width="5" customWidth="1"/>
    <col min="14337" max="14337" width="61.28515625" customWidth="1"/>
    <col min="14338" max="14338" width="22.28515625" customWidth="1"/>
    <col min="14592" max="14592" width="5" customWidth="1"/>
    <col min="14593" max="14593" width="61.28515625" customWidth="1"/>
    <col min="14594" max="14594" width="22.28515625" customWidth="1"/>
    <col min="14848" max="14848" width="5" customWidth="1"/>
    <col min="14849" max="14849" width="61.28515625" customWidth="1"/>
    <col min="14850" max="14850" width="22.28515625" customWidth="1"/>
    <col min="15104" max="15104" width="5" customWidth="1"/>
    <col min="15105" max="15105" width="61.28515625" customWidth="1"/>
    <col min="15106" max="15106" width="22.28515625" customWidth="1"/>
    <col min="15360" max="15360" width="5" customWidth="1"/>
    <col min="15361" max="15361" width="61.28515625" customWidth="1"/>
    <col min="15362" max="15362" width="22.28515625" customWidth="1"/>
    <col min="15616" max="15616" width="5" customWidth="1"/>
    <col min="15617" max="15617" width="61.28515625" customWidth="1"/>
    <col min="15618" max="15618" width="22.28515625" customWidth="1"/>
    <col min="15872" max="15872" width="5" customWidth="1"/>
    <col min="15873" max="15873" width="61.28515625" customWidth="1"/>
    <col min="15874" max="15874" width="22.28515625" customWidth="1"/>
    <col min="16128" max="16128" width="5" customWidth="1"/>
    <col min="16129" max="16129" width="61.28515625" customWidth="1"/>
    <col min="16130" max="16130" width="22.28515625" customWidth="1"/>
  </cols>
  <sheetData>
    <row r="1" spans="1:4" x14ac:dyDescent="0.25">
      <c r="A1" s="241" t="s">
        <v>435</v>
      </c>
      <c r="C1" s="26"/>
      <c r="D1" s="26"/>
    </row>
    <row r="3" spans="1:4" x14ac:dyDescent="0.25">
      <c r="A3" s="352" t="s">
        <v>82</v>
      </c>
      <c r="B3" s="352"/>
      <c r="C3" s="352"/>
      <c r="D3" s="352"/>
    </row>
    <row r="4" spans="1:4" x14ac:dyDescent="0.25">
      <c r="A4" s="353"/>
      <c r="B4" s="353"/>
      <c r="C4" s="353"/>
      <c r="D4" s="353"/>
    </row>
    <row r="5" spans="1:4" x14ac:dyDescent="0.25">
      <c r="A5" s="33" t="s">
        <v>39</v>
      </c>
      <c r="B5" s="34"/>
      <c r="C5" s="373" t="s">
        <v>185</v>
      </c>
      <c r="D5" s="374"/>
    </row>
    <row r="6" spans="1:4" x14ac:dyDescent="0.25">
      <c r="A6" s="35" t="s">
        <v>83</v>
      </c>
      <c r="B6" s="77"/>
      <c r="C6" s="78" t="s">
        <v>483</v>
      </c>
      <c r="D6" s="79"/>
    </row>
    <row r="7" spans="1:4" x14ac:dyDescent="0.25">
      <c r="A7" s="35" t="s">
        <v>84</v>
      </c>
      <c r="B7" s="77"/>
      <c r="C7" s="78" t="s">
        <v>85</v>
      </c>
      <c r="D7" s="79"/>
    </row>
    <row r="8" spans="1:4" ht="12.75" customHeight="1" x14ac:dyDescent="0.25">
      <c r="A8" s="35" t="s">
        <v>86</v>
      </c>
      <c r="B8" s="77"/>
      <c r="C8" s="167" t="s">
        <v>429</v>
      </c>
      <c r="D8" s="79"/>
    </row>
    <row r="9" spans="1:4" ht="15.75" thickBot="1" x14ac:dyDescent="0.3">
      <c r="A9" s="31"/>
      <c r="B9" s="31"/>
      <c r="C9" s="31"/>
      <c r="D9" s="31"/>
    </row>
    <row r="10" spans="1:4" x14ac:dyDescent="0.25">
      <c r="A10" s="413" t="s">
        <v>186</v>
      </c>
      <c r="B10" s="414"/>
      <c r="C10" s="141"/>
      <c r="D10" s="365" t="s">
        <v>380</v>
      </c>
    </row>
    <row r="11" spans="1:4" x14ac:dyDescent="0.25">
      <c r="A11" s="408"/>
      <c r="B11" s="415"/>
      <c r="C11" s="88"/>
      <c r="D11" s="366"/>
    </row>
    <row r="12" spans="1:4" x14ac:dyDescent="0.25">
      <c r="A12" s="408"/>
      <c r="B12" s="415"/>
      <c r="C12" s="140"/>
      <c r="D12" s="84" t="s">
        <v>88</v>
      </c>
    </row>
    <row r="13" spans="1:4" s="27" customFormat="1" x14ac:dyDescent="0.25">
      <c r="A13" s="416" t="s">
        <v>59</v>
      </c>
      <c r="B13" s="417"/>
      <c r="C13" s="424"/>
      <c r="D13" s="419"/>
    </row>
    <row r="14" spans="1:4" x14ac:dyDescent="0.25">
      <c r="A14" s="132" t="s">
        <v>88</v>
      </c>
      <c r="B14" s="123" t="s">
        <v>152</v>
      </c>
      <c r="C14" s="136"/>
      <c r="D14" s="299">
        <f>D15+D16+D17+D18+D19+D20</f>
        <v>0</v>
      </c>
    </row>
    <row r="15" spans="1:4" s="27" customFormat="1" x14ac:dyDescent="0.25">
      <c r="A15" s="132" t="s">
        <v>89</v>
      </c>
      <c r="B15" s="124" t="s">
        <v>153</v>
      </c>
      <c r="C15" s="137"/>
      <c r="D15" s="135"/>
    </row>
    <row r="16" spans="1:4" x14ac:dyDescent="0.25">
      <c r="A16" s="132" t="s">
        <v>90</v>
      </c>
      <c r="B16" s="124" t="s">
        <v>154</v>
      </c>
      <c r="C16" s="137"/>
      <c r="D16" s="135"/>
    </row>
    <row r="17" spans="1:4" x14ac:dyDescent="0.25">
      <c r="A17" s="132" t="s">
        <v>91</v>
      </c>
      <c r="B17" s="124" t="s">
        <v>600</v>
      </c>
      <c r="C17" s="137"/>
      <c r="D17" s="135"/>
    </row>
    <row r="18" spans="1:4" x14ac:dyDescent="0.25">
      <c r="A18" s="132" t="s">
        <v>94</v>
      </c>
      <c r="B18" s="124" t="s">
        <v>601</v>
      </c>
      <c r="C18" s="137"/>
      <c r="D18" s="135"/>
    </row>
    <row r="19" spans="1:4" x14ac:dyDescent="0.25">
      <c r="A19" s="132" t="s">
        <v>95</v>
      </c>
      <c r="B19" s="124" t="s">
        <v>602</v>
      </c>
      <c r="C19" s="137"/>
      <c r="D19" s="135"/>
    </row>
    <row r="20" spans="1:4" x14ac:dyDescent="0.25">
      <c r="A20" s="132" t="s">
        <v>96</v>
      </c>
      <c r="B20" s="124" t="s">
        <v>155</v>
      </c>
      <c r="C20" s="137"/>
      <c r="D20" s="135"/>
    </row>
    <row r="21" spans="1:4" x14ac:dyDescent="0.25">
      <c r="A21" s="132" t="s">
        <v>97</v>
      </c>
      <c r="B21" s="160" t="s">
        <v>156</v>
      </c>
      <c r="C21" s="158"/>
      <c r="D21" s="299">
        <f>D22+D23+D24+D25</f>
        <v>0</v>
      </c>
    </row>
    <row r="22" spans="1:4" x14ac:dyDescent="0.25">
      <c r="A22" s="132" t="s">
        <v>98</v>
      </c>
      <c r="B22" s="152" t="s">
        <v>157</v>
      </c>
      <c r="C22" s="154"/>
      <c r="D22" s="135"/>
    </row>
    <row r="23" spans="1:4" x14ac:dyDescent="0.25">
      <c r="A23" s="134">
        <v>100</v>
      </c>
      <c r="B23" s="152" t="s">
        <v>158</v>
      </c>
      <c r="C23" s="154"/>
      <c r="D23" s="135"/>
    </row>
    <row r="24" spans="1:4" x14ac:dyDescent="0.25">
      <c r="A24" s="134">
        <v>110</v>
      </c>
      <c r="B24" s="161" t="s">
        <v>159</v>
      </c>
      <c r="C24" s="157"/>
      <c r="D24" s="135"/>
    </row>
    <row r="25" spans="1:4" x14ac:dyDescent="0.25">
      <c r="A25" s="132">
        <v>120</v>
      </c>
      <c r="B25" s="161" t="s">
        <v>160</v>
      </c>
      <c r="C25" s="157"/>
      <c r="D25" s="135"/>
    </row>
    <row r="26" spans="1:4" x14ac:dyDescent="0.25">
      <c r="A26" s="132">
        <v>130</v>
      </c>
      <c r="B26" s="160" t="s">
        <v>161</v>
      </c>
      <c r="C26" s="158"/>
      <c r="D26" s="299">
        <f>D14-D21</f>
        <v>0</v>
      </c>
    </row>
    <row r="27" spans="1:4" x14ac:dyDescent="0.25">
      <c r="A27" s="425" t="s">
        <v>38</v>
      </c>
      <c r="B27" s="426"/>
      <c r="C27" s="426"/>
      <c r="D27" s="428"/>
    </row>
    <row r="28" spans="1:4" x14ac:dyDescent="0.25">
      <c r="A28" s="74">
        <v>140</v>
      </c>
      <c r="B28" s="127" t="s">
        <v>367</v>
      </c>
      <c r="C28" s="142"/>
      <c r="D28" s="300">
        <f>D29+D30+D31</f>
        <v>0</v>
      </c>
    </row>
    <row r="29" spans="1:4" x14ac:dyDescent="0.25">
      <c r="A29" s="74">
        <v>150</v>
      </c>
      <c r="B29" s="152" t="s">
        <v>162</v>
      </c>
      <c r="C29" s="154"/>
      <c r="D29" s="86"/>
    </row>
    <row r="30" spans="1:4" x14ac:dyDescent="0.25">
      <c r="A30" s="74">
        <v>160</v>
      </c>
      <c r="B30" s="152" t="s">
        <v>163</v>
      </c>
      <c r="C30" s="154"/>
      <c r="D30" s="86"/>
    </row>
    <row r="31" spans="1:4" x14ac:dyDescent="0.25">
      <c r="A31" s="74">
        <v>170</v>
      </c>
      <c r="B31" s="152" t="s">
        <v>164</v>
      </c>
      <c r="C31" s="154"/>
      <c r="D31" s="86"/>
    </row>
    <row r="32" spans="1:4" x14ac:dyDescent="0.25">
      <c r="A32" s="74">
        <v>180</v>
      </c>
      <c r="B32" s="126" t="s">
        <v>368</v>
      </c>
      <c r="C32" s="139"/>
      <c r="D32" s="300">
        <f>D33+D34+D37+D38+D39</f>
        <v>0</v>
      </c>
    </row>
    <row r="33" spans="1:4" x14ac:dyDescent="0.25">
      <c r="A33" s="74">
        <v>190</v>
      </c>
      <c r="B33" s="152" t="s">
        <v>165</v>
      </c>
      <c r="C33" s="154"/>
      <c r="D33" s="86"/>
    </row>
    <row r="34" spans="1:4" x14ac:dyDescent="0.25">
      <c r="A34" s="74">
        <v>200</v>
      </c>
      <c r="B34" s="152" t="s">
        <v>166</v>
      </c>
      <c r="C34" s="154"/>
      <c r="D34" s="300">
        <f>D35+D36</f>
        <v>0</v>
      </c>
    </row>
    <row r="35" spans="1:4" x14ac:dyDescent="0.25">
      <c r="A35" s="74">
        <v>210</v>
      </c>
      <c r="B35" s="162" t="s">
        <v>167</v>
      </c>
      <c r="C35" s="159"/>
      <c r="D35" s="86"/>
    </row>
    <row r="36" spans="1:4" x14ac:dyDescent="0.25">
      <c r="A36" s="74">
        <v>220</v>
      </c>
      <c r="B36" s="162" t="s">
        <v>168</v>
      </c>
      <c r="C36" s="159"/>
      <c r="D36" s="86"/>
    </row>
    <row r="37" spans="1:4" x14ac:dyDescent="0.25">
      <c r="A37" s="74">
        <v>230</v>
      </c>
      <c r="B37" s="152" t="s">
        <v>169</v>
      </c>
      <c r="C37" s="154"/>
      <c r="D37" s="86"/>
    </row>
    <row r="38" spans="1:4" x14ac:dyDescent="0.25">
      <c r="A38" s="74">
        <v>240</v>
      </c>
      <c r="B38" s="152" t="s">
        <v>170</v>
      </c>
      <c r="C38" s="154"/>
      <c r="D38" s="86"/>
    </row>
    <row r="39" spans="1:4" x14ac:dyDescent="0.25">
      <c r="A39" s="74">
        <v>250</v>
      </c>
      <c r="B39" s="152" t="s">
        <v>171</v>
      </c>
      <c r="C39" s="154"/>
      <c r="D39" s="86"/>
    </row>
    <row r="40" spans="1:4" x14ac:dyDescent="0.25">
      <c r="A40" s="429" t="s">
        <v>67</v>
      </c>
      <c r="B40" s="430"/>
      <c r="C40" s="430"/>
      <c r="D40" s="432"/>
    </row>
    <row r="41" spans="1:4" x14ac:dyDescent="0.25">
      <c r="A41" s="74">
        <v>260</v>
      </c>
      <c r="B41" s="126" t="s">
        <v>172</v>
      </c>
      <c r="C41" s="139"/>
      <c r="D41" s="300">
        <f>D42+D43+D44</f>
        <v>0</v>
      </c>
    </row>
    <row r="42" spans="1:4" x14ac:dyDescent="0.25">
      <c r="A42" s="74">
        <v>270</v>
      </c>
      <c r="B42" s="152" t="s">
        <v>173</v>
      </c>
      <c r="C42" s="154"/>
      <c r="D42" s="86"/>
    </row>
    <row r="43" spans="1:4" x14ac:dyDescent="0.25">
      <c r="A43" s="74">
        <v>280</v>
      </c>
      <c r="B43" s="152" t="s">
        <v>174</v>
      </c>
      <c r="C43" s="154"/>
      <c r="D43" s="86"/>
    </row>
    <row r="44" spans="1:4" x14ac:dyDescent="0.25">
      <c r="A44" s="74">
        <v>290</v>
      </c>
      <c r="B44" s="152" t="s">
        <v>175</v>
      </c>
      <c r="C44" s="154"/>
      <c r="D44" s="86"/>
    </row>
    <row r="45" spans="1:4" x14ac:dyDescent="0.25">
      <c r="A45" s="74">
        <v>300</v>
      </c>
      <c r="B45" s="126" t="s">
        <v>176</v>
      </c>
      <c r="C45" s="139"/>
      <c r="D45" s="300">
        <f>D46+D47+D48</f>
        <v>0</v>
      </c>
    </row>
    <row r="46" spans="1:4" x14ac:dyDescent="0.25">
      <c r="A46" s="74">
        <v>310</v>
      </c>
      <c r="B46" s="152" t="s">
        <v>177</v>
      </c>
      <c r="C46" s="154"/>
      <c r="D46" s="86"/>
    </row>
    <row r="47" spans="1:4" x14ac:dyDescent="0.25">
      <c r="A47" s="74">
        <v>320</v>
      </c>
      <c r="B47" s="152" t="s">
        <v>187</v>
      </c>
      <c r="C47" s="154"/>
      <c r="D47" s="86"/>
    </row>
    <row r="48" spans="1:4" x14ac:dyDescent="0.25">
      <c r="A48" s="74">
        <v>330</v>
      </c>
      <c r="B48" s="152" t="s">
        <v>179</v>
      </c>
      <c r="C48" s="154"/>
      <c r="D48" s="135"/>
    </row>
    <row r="49" spans="1:4" x14ac:dyDescent="0.25">
      <c r="A49" s="74">
        <v>340</v>
      </c>
      <c r="B49" s="126" t="s">
        <v>180</v>
      </c>
      <c r="C49" s="139"/>
      <c r="D49" s="299">
        <f>D50+D51+D52</f>
        <v>0</v>
      </c>
    </row>
    <row r="50" spans="1:4" x14ac:dyDescent="0.25">
      <c r="A50" s="74">
        <v>350</v>
      </c>
      <c r="B50" s="152" t="s">
        <v>603</v>
      </c>
      <c r="C50" s="154"/>
      <c r="D50" s="135"/>
    </row>
    <row r="51" spans="1:4" x14ac:dyDescent="0.25">
      <c r="A51" s="74">
        <v>360</v>
      </c>
      <c r="B51" s="152" t="s">
        <v>604</v>
      </c>
      <c r="C51" s="154"/>
      <c r="D51" s="135"/>
    </row>
    <row r="52" spans="1:4" x14ac:dyDescent="0.25">
      <c r="A52" s="74">
        <v>370</v>
      </c>
      <c r="B52" s="152" t="s">
        <v>181</v>
      </c>
      <c r="C52" s="154"/>
      <c r="D52" s="135"/>
    </row>
    <row r="53" spans="1:4" x14ac:dyDescent="0.25">
      <c r="A53" s="74">
        <v>380</v>
      </c>
      <c r="B53" s="126" t="s">
        <v>363</v>
      </c>
      <c r="C53" s="139"/>
      <c r="D53" s="299">
        <f>D26+D28-D32+D41-D45-D49</f>
        <v>0</v>
      </c>
    </row>
    <row r="54" spans="1:4" x14ac:dyDescent="0.25">
      <c r="A54" s="74">
        <v>390</v>
      </c>
      <c r="B54" s="163" t="s">
        <v>188</v>
      </c>
      <c r="C54" s="164"/>
      <c r="D54" s="135"/>
    </row>
    <row r="55" spans="1:4" ht="15.75" thickBot="1" x14ac:dyDescent="0.3">
      <c r="A55" s="147">
        <v>400</v>
      </c>
      <c r="B55" s="165" t="s">
        <v>364</v>
      </c>
      <c r="C55" s="166"/>
      <c r="D55" s="301">
        <f>D53-D54</f>
        <v>0</v>
      </c>
    </row>
    <row r="57" spans="1:4" x14ac:dyDescent="0.25">
      <c r="D57" s="42"/>
    </row>
    <row r="58" spans="1:4" x14ac:dyDescent="0.25">
      <c r="A58" s="348" t="s">
        <v>99</v>
      </c>
      <c r="B58" s="350"/>
      <c r="C58" s="155"/>
      <c r="D58" s="42"/>
    </row>
    <row r="59" spans="1:4" x14ac:dyDescent="0.25">
      <c r="D59" s="42"/>
    </row>
    <row r="60" spans="1:4" x14ac:dyDescent="0.25">
      <c r="A60" s="351" t="s">
        <v>100</v>
      </c>
      <c r="B60" s="351"/>
      <c r="C60" s="43"/>
      <c r="D60" s="42"/>
    </row>
    <row r="61" spans="1:4" x14ac:dyDescent="0.25">
      <c r="D61" s="42"/>
    </row>
    <row r="62" spans="1:4" x14ac:dyDescent="0.25">
      <c r="A62" s="348" t="s">
        <v>99</v>
      </c>
      <c r="B62" s="350"/>
      <c r="C62" s="155"/>
      <c r="D62" s="42"/>
    </row>
    <row r="63" spans="1:4" x14ac:dyDescent="0.25">
      <c r="D63" s="42"/>
    </row>
    <row r="64" spans="1:4" x14ac:dyDescent="0.25">
      <c r="A64" s="351" t="s">
        <v>100</v>
      </c>
      <c r="B64" s="351"/>
      <c r="C64" s="43"/>
      <c r="D64" s="42"/>
    </row>
  </sheetData>
  <sheetProtection sheet="1" objects="1" scenarios="1"/>
  <mergeCells count="11">
    <mergeCell ref="A3:D4"/>
    <mergeCell ref="A10:B12"/>
    <mergeCell ref="D10:D11"/>
    <mergeCell ref="A62:B62"/>
    <mergeCell ref="A64:B64"/>
    <mergeCell ref="A13:D13"/>
    <mergeCell ref="A27:D27"/>
    <mergeCell ref="A40:D40"/>
    <mergeCell ref="A58:B58"/>
    <mergeCell ref="A60:B60"/>
    <mergeCell ref="C5:D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66"/>
  <sheetViews>
    <sheetView topLeftCell="A45" zoomScaleNormal="100" workbookViewId="0">
      <selection activeCell="J63" sqref="J63"/>
    </sheetView>
  </sheetViews>
  <sheetFormatPr defaultRowHeight="15" x14ac:dyDescent="0.25"/>
  <cols>
    <col min="1" max="1" width="8.7109375" customWidth="1"/>
    <col min="2" max="2" width="72.140625" customWidth="1"/>
    <col min="3" max="3" width="13.5703125" customWidth="1"/>
    <col min="4" max="4" width="16.85546875" customWidth="1"/>
  </cols>
  <sheetData>
    <row r="1" spans="1:4" x14ac:dyDescent="0.25">
      <c r="A1" s="241" t="s">
        <v>77</v>
      </c>
      <c r="C1" s="26"/>
      <c r="D1" s="26"/>
    </row>
    <row r="3" spans="1:4" x14ac:dyDescent="0.25">
      <c r="A3" s="352" t="s">
        <v>82</v>
      </c>
      <c r="B3" s="352"/>
      <c r="C3" s="352"/>
      <c r="D3" s="352"/>
    </row>
    <row r="4" spans="1:4" x14ac:dyDescent="0.25">
      <c r="A4" s="353"/>
      <c r="B4" s="353"/>
      <c r="C4" s="352"/>
      <c r="D4" s="352"/>
    </row>
    <row r="5" spans="1:4" x14ac:dyDescent="0.25">
      <c r="A5" s="369" t="s">
        <v>523</v>
      </c>
      <c r="B5" s="370"/>
      <c r="C5" s="373" t="s">
        <v>525</v>
      </c>
      <c r="D5" s="374"/>
    </row>
    <row r="6" spans="1:4" ht="15" customHeight="1" x14ac:dyDescent="0.25">
      <c r="A6" s="35" t="s">
        <v>83</v>
      </c>
      <c r="B6" s="77"/>
      <c r="C6" s="167" t="s">
        <v>483</v>
      </c>
      <c r="D6" s="168"/>
    </row>
    <row r="7" spans="1:4" ht="15.75" customHeight="1" x14ac:dyDescent="0.25">
      <c r="A7" s="35" t="s">
        <v>84</v>
      </c>
      <c r="B7" s="77"/>
      <c r="C7" s="167" t="s">
        <v>85</v>
      </c>
      <c r="D7" s="168"/>
    </row>
    <row r="8" spans="1:4" ht="15" customHeight="1" x14ac:dyDescent="0.25">
      <c r="A8" s="35" t="s">
        <v>86</v>
      </c>
      <c r="B8" s="77"/>
      <c r="C8" s="167" t="s">
        <v>429</v>
      </c>
      <c r="D8" s="168"/>
    </row>
    <row r="9" spans="1:4" ht="15" customHeight="1" thickBot="1" x14ac:dyDescent="0.3"/>
    <row r="10" spans="1:4" x14ac:dyDescent="0.25">
      <c r="A10" s="413" t="s">
        <v>189</v>
      </c>
      <c r="B10" s="414"/>
      <c r="C10" s="141"/>
      <c r="D10" s="365" t="s">
        <v>380</v>
      </c>
    </row>
    <row r="11" spans="1:4" x14ac:dyDescent="0.25">
      <c r="A11" s="408"/>
      <c r="B11" s="415"/>
      <c r="C11" s="88"/>
      <c r="D11" s="366"/>
    </row>
    <row r="12" spans="1:4" x14ac:dyDescent="0.25">
      <c r="A12" s="408"/>
      <c r="B12" s="415"/>
      <c r="C12" s="140"/>
      <c r="D12" s="84" t="s">
        <v>88</v>
      </c>
    </row>
    <row r="13" spans="1:4" x14ac:dyDescent="0.25">
      <c r="A13" s="433" t="s">
        <v>190</v>
      </c>
      <c r="B13" s="434"/>
      <c r="C13" s="435"/>
      <c r="D13" s="436"/>
    </row>
    <row r="14" spans="1:4" x14ac:dyDescent="0.25">
      <c r="A14" s="132" t="s">
        <v>88</v>
      </c>
      <c r="B14" s="440" t="s">
        <v>369</v>
      </c>
      <c r="C14" s="441"/>
      <c r="D14" s="170"/>
    </row>
    <row r="15" spans="1:4" x14ac:dyDescent="0.25">
      <c r="A15" s="132" t="s">
        <v>89</v>
      </c>
      <c r="B15" s="440" t="s">
        <v>191</v>
      </c>
      <c r="C15" s="441"/>
      <c r="D15" s="170"/>
    </row>
    <row r="16" spans="1:4" x14ac:dyDescent="0.25">
      <c r="A16" s="132" t="s">
        <v>90</v>
      </c>
      <c r="B16" s="440" t="s">
        <v>354</v>
      </c>
      <c r="C16" s="441"/>
      <c r="D16" s="170"/>
    </row>
    <row r="17" spans="1:4" x14ac:dyDescent="0.25">
      <c r="A17" s="174" t="s">
        <v>91</v>
      </c>
      <c r="B17" s="447" t="s">
        <v>496</v>
      </c>
      <c r="C17" s="448"/>
      <c r="D17" s="294">
        <f>D14+D15+D16</f>
        <v>0</v>
      </c>
    </row>
    <row r="18" spans="1:4" x14ac:dyDescent="0.25">
      <c r="A18" s="433" t="s">
        <v>192</v>
      </c>
      <c r="B18" s="435"/>
      <c r="C18" s="435"/>
      <c r="D18" s="436"/>
    </row>
    <row r="19" spans="1:4" x14ac:dyDescent="0.25">
      <c r="A19" s="132" t="s">
        <v>94</v>
      </c>
      <c r="B19" s="440" t="s">
        <v>193</v>
      </c>
      <c r="C19" s="441"/>
      <c r="D19" s="170"/>
    </row>
    <row r="20" spans="1:4" x14ac:dyDescent="0.25">
      <c r="A20" s="132" t="s">
        <v>95</v>
      </c>
      <c r="B20" s="440" t="s">
        <v>194</v>
      </c>
      <c r="C20" s="441"/>
      <c r="D20" s="170"/>
    </row>
    <row r="21" spans="1:4" x14ac:dyDescent="0.25">
      <c r="A21" s="132" t="s">
        <v>96</v>
      </c>
      <c r="B21" s="440" t="s">
        <v>195</v>
      </c>
      <c r="C21" s="441"/>
      <c r="D21" s="170"/>
    </row>
    <row r="22" spans="1:4" x14ac:dyDescent="0.25">
      <c r="A22" s="132" t="s">
        <v>97</v>
      </c>
      <c r="B22" s="440" t="s">
        <v>196</v>
      </c>
      <c r="C22" s="441"/>
      <c r="D22" s="170"/>
    </row>
    <row r="23" spans="1:4" x14ac:dyDescent="0.25">
      <c r="A23" s="169" t="s">
        <v>98</v>
      </c>
      <c r="B23" s="447" t="s">
        <v>497</v>
      </c>
      <c r="C23" s="448"/>
      <c r="D23" s="294">
        <f>D19+D20+D21+D22</f>
        <v>0</v>
      </c>
    </row>
    <row r="24" spans="1:4" x14ac:dyDescent="0.25">
      <c r="A24" s="433" t="s">
        <v>197</v>
      </c>
      <c r="B24" s="435"/>
      <c r="C24" s="435"/>
      <c r="D24" s="436"/>
    </row>
    <row r="25" spans="1:4" x14ac:dyDescent="0.25">
      <c r="A25" s="132">
        <v>100</v>
      </c>
      <c r="B25" s="440" t="s">
        <v>198</v>
      </c>
      <c r="C25" s="441"/>
      <c r="D25" s="171"/>
    </row>
    <row r="26" spans="1:4" x14ac:dyDescent="0.25">
      <c r="A26" s="132">
        <v>110</v>
      </c>
      <c r="B26" s="440" t="s">
        <v>199</v>
      </c>
      <c r="C26" s="441"/>
      <c r="D26" s="171"/>
    </row>
    <row r="27" spans="1:4" x14ac:dyDescent="0.25">
      <c r="A27" s="132">
        <v>120</v>
      </c>
      <c r="B27" s="438" t="s">
        <v>498</v>
      </c>
      <c r="C27" s="439"/>
      <c r="D27" s="172">
        <f>(D25+D26)/2</f>
        <v>0</v>
      </c>
    </row>
    <row r="28" spans="1:4" x14ac:dyDescent="0.25">
      <c r="A28" s="132">
        <v>130</v>
      </c>
      <c r="B28" s="440" t="s">
        <v>200</v>
      </c>
      <c r="C28" s="441"/>
      <c r="D28" s="173"/>
    </row>
    <row r="29" spans="1:4" x14ac:dyDescent="0.25">
      <c r="A29" s="254">
        <v>140</v>
      </c>
      <c r="B29" s="438" t="s">
        <v>201</v>
      </c>
      <c r="C29" s="439"/>
      <c r="D29" s="255"/>
    </row>
    <row r="30" spans="1:4" x14ac:dyDescent="0.25">
      <c r="A30" s="254">
        <v>150</v>
      </c>
      <c r="B30" s="438" t="s">
        <v>499</v>
      </c>
      <c r="C30" s="439"/>
      <c r="D30" s="256">
        <f>(D28+D29)/2</f>
        <v>0</v>
      </c>
    </row>
    <row r="31" spans="1:4" x14ac:dyDescent="0.25">
      <c r="A31" s="254">
        <v>160</v>
      </c>
      <c r="B31" s="438" t="s">
        <v>500</v>
      </c>
      <c r="C31" s="439"/>
      <c r="D31" s="323">
        <v>1.7000000000000001E-2</v>
      </c>
    </row>
    <row r="32" spans="1:4" x14ac:dyDescent="0.25">
      <c r="A32" s="257">
        <v>170</v>
      </c>
      <c r="B32" s="447" t="s">
        <v>501</v>
      </c>
      <c r="C32" s="448"/>
      <c r="D32" s="295">
        <f>((D27-D30)*D31)/12*12</f>
        <v>0</v>
      </c>
    </row>
    <row r="33" spans="1:4" x14ac:dyDescent="0.25">
      <c r="A33" s="442" t="s">
        <v>202</v>
      </c>
      <c r="B33" s="443"/>
      <c r="C33" s="443"/>
      <c r="D33" s="444"/>
    </row>
    <row r="34" spans="1:4" x14ac:dyDescent="0.25">
      <c r="A34" s="254">
        <v>180</v>
      </c>
      <c r="B34" s="438" t="s">
        <v>203</v>
      </c>
      <c r="C34" s="439"/>
      <c r="D34" s="258"/>
    </row>
    <row r="35" spans="1:4" x14ac:dyDescent="0.25">
      <c r="A35" s="254">
        <v>190</v>
      </c>
      <c r="B35" s="438" t="s">
        <v>204</v>
      </c>
      <c r="C35" s="439"/>
      <c r="D35" s="258"/>
    </row>
    <row r="36" spans="1:4" x14ac:dyDescent="0.25">
      <c r="A36" s="254">
        <v>200</v>
      </c>
      <c r="B36" s="438" t="s">
        <v>502</v>
      </c>
      <c r="C36" s="439"/>
      <c r="D36" s="256">
        <f>(D34+D35)/2</f>
        <v>0</v>
      </c>
    </row>
    <row r="37" spans="1:4" x14ac:dyDescent="0.25">
      <c r="A37" s="259">
        <v>210</v>
      </c>
      <c r="B37" s="451" t="s">
        <v>503</v>
      </c>
      <c r="C37" s="452"/>
      <c r="D37" s="324">
        <v>4.0899999999999999E-2</v>
      </c>
    </row>
    <row r="38" spans="1:4" x14ac:dyDescent="0.25">
      <c r="A38" s="259">
        <v>220</v>
      </c>
      <c r="B38" s="451" t="s">
        <v>504</v>
      </c>
      <c r="C38" s="452"/>
      <c r="D38" s="260"/>
    </row>
    <row r="39" spans="1:4" x14ac:dyDescent="0.25">
      <c r="A39" s="257">
        <v>230</v>
      </c>
      <c r="B39" s="447" t="s">
        <v>505</v>
      </c>
      <c r="C39" s="448"/>
      <c r="D39" s="296">
        <f>((D36*D37/12*12)-D38)</f>
        <v>0</v>
      </c>
    </row>
    <row r="40" spans="1:4" x14ac:dyDescent="0.25">
      <c r="A40" s="442" t="s">
        <v>205</v>
      </c>
      <c r="B40" s="443"/>
      <c r="C40" s="443"/>
      <c r="D40" s="444"/>
    </row>
    <row r="41" spans="1:4" x14ac:dyDescent="0.25">
      <c r="A41" s="257">
        <v>240</v>
      </c>
      <c r="B41" s="447" t="s">
        <v>506</v>
      </c>
      <c r="C41" s="448"/>
      <c r="D41" s="261"/>
    </row>
    <row r="42" spans="1:4" x14ac:dyDescent="0.25">
      <c r="A42" s="442" t="s">
        <v>206</v>
      </c>
      <c r="B42" s="443"/>
      <c r="C42" s="443"/>
      <c r="D42" s="444"/>
    </row>
    <row r="43" spans="1:4" x14ac:dyDescent="0.25">
      <c r="A43" s="257">
        <v>250</v>
      </c>
      <c r="B43" s="447" t="s">
        <v>507</v>
      </c>
      <c r="C43" s="448"/>
      <c r="D43" s="296">
        <f>D23+D32+D39+D41</f>
        <v>0</v>
      </c>
    </row>
    <row r="44" spans="1:4" x14ac:dyDescent="0.25">
      <c r="A44" s="442" t="s">
        <v>207</v>
      </c>
      <c r="B44" s="443"/>
      <c r="C44" s="443"/>
      <c r="D44" s="444"/>
    </row>
    <row r="45" spans="1:4" x14ac:dyDescent="0.25">
      <c r="A45" s="259">
        <v>260</v>
      </c>
      <c r="B45" s="451" t="s">
        <v>208</v>
      </c>
      <c r="C45" s="452"/>
      <c r="D45" s="262"/>
    </row>
    <row r="46" spans="1:4" x14ac:dyDescent="0.25">
      <c r="A46" s="259">
        <v>270</v>
      </c>
      <c r="B46" s="451" t="s">
        <v>209</v>
      </c>
      <c r="C46" s="452"/>
      <c r="D46" s="262"/>
    </row>
    <row r="47" spans="1:4" x14ac:dyDescent="0.25">
      <c r="A47" s="257">
        <v>280</v>
      </c>
      <c r="B47" s="447" t="s">
        <v>508</v>
      </c>
      <c r="C47" s="448"/>
      <c r="D47" s="296">
        <f>(D45+D46)/2</f>
        <v>0</v>
      </c>
    </row>
    <row r="48" spans="1:4" x14ac:dyDescent="0.25">
      <c r="A48" s="442" t="s">
        <v>210</v>
      </c>
      <c r="B48" s="443"/>
      <c r="C48" s="443"/>
      <c r="D48" s="444"/>
    </row>
    <row r="49" spans="1:4" x14ac:dyDescent="0.25">
      <c r="A49" s="257">
        <v>290</v>
      </c>
      <c r="B49" s="451" t="s">
        <v>211</v>
      </c>
      <c r="C49" s="452"/>
      <c r="D49" s="262"/>
    </row>
    <row r="50" spans="1:4" x14ac:dyDescent="0.25">
      <c r="A50" s="259">
        <v>300</v>
      </c>
      <c r="B50" s="451" t="s">
        <v>212</v>
      </c>
      <c r="C50" s="452"/>
      <c r="D50" s="262"/>
    </row>
    <row r="51" spans="1:4" x14ac:dyDescent="0.25">
      <c r="A51" s="257">
        <v>310</v>
      </c>
      <c r="B51" s="447" t="s">
        <v>509</v>
      </c>
      <c r="C51" s="448"/>
      <c r="D51" s="296">
        <f>(D49+D50)/2</f>
        <v>0</v>
      </c>
    </row>
    <row r="52" spans="1:4" ht="30" customHeight="1" x14ac:dyDescent="0.25">
      <c r="A52" s="263">
        <v>320</v>
      </c>
      <c r="B52" s="449" t="s">
        <v>524</v>
      </c>
      <c r="C52" s="450"/>
      <c r="D52" s="297" t="str">
        <f>IF(D47=0,"--",((D17-D43)/D47)*12/12)</f>
        <v>--</v>
      </c>
    </row>
    <row r="53" spans="1:4" ht="30" customHeight="1" thickBot="1" x14ac:dyDescent="0.3">
      <c r="A53" s="264">
        <v>330</v>
      </c>
      <c r="B53" s="445" t="s">
        <v>510</v>
      </c>
      <c r="C53" s="446"/>
      <c r="D53" s="298" t="str">
        <f>IF(D51=0,"--",((D23+D41)/D51)*12/12)</f>
        <v>--</v>
      </c>
    </row>
    <row r="54" spans="1:4" ht="21.75" customHeight="1" x14ac:dyDescent="0.25">
      <c r="D54" s="42"/>
    </row>
    <row r="55" spans="1:4" x14ac:dyDescent="0.25">
      <c r="A55" s="348" t="s">
        <v>99</v>
      </c>
      <c r="B55" s="350"/>
      <c r="C55" s="155"/>
      <c r="D55" s="42"/>
    </row>
    <row r="56" spans="1:4" x14ac:dyDescent="0.25">
      <c r="D56" s="42"/>
    </row>
    <row r="57" spans="1:4" x14ac:dyDescent="0.25">
      <c r="A57" s="351" t="s">
        <v>100</v>
      </c>
      <c r="B57" s="351"/>
      <c r="C57" s="43"/>
      <c r="D57" s="42"/>
    </row>
    <row r="58" spans="1:4" x14ac:dyDescent="0.25">
      <c r="D58" s="42"/>
    </row>
    <row r="59" spans="1:4" x14ac:dyDescent="0.25">
      <c r="A59" s="348" t="s">
        <v>99</v>
      </c>
      <c r="B59" s="350"/>
      <c r="C59" s="155"/>
      <c r="D59" s="42"/>
    </row>
    <row r="60" spans="1:4" x14ac:dyDescent="0.25">
      <c r="D60" s="42"/>
    </row>
    <row r="61" spans="1:4" x14ac:dyDescent="0.25">
      <c r="A61" s="351" t="s">
        <v>100</v>
      </c>
      <c r="B61" s="351"/>
      <c r="C61" s="43"/>
      <c r="D61" s="42"/>
    </row>
    <row r="63" spans="1:4" x14ac:dyDescent="0.25">
      <c r="A63" s="71" t="s">
        <v>353</v>
      </c>
    </row>
    <row r="65" spans="1:4" ht="24.75" customHeight="1" x14ac:dyDescent="0.25">
      <c r="A65" s="437" t="s">
        <v>610</v>
      </c>
      <c r="B65" s="437"/>
      <c r="C65" s="437"/>
      <c r="D65" s="437"/>
    </row>
    <row r="66" spans="1:4" x14ac:dyDescent="0.25">
      <c r="A66" s="221"/>
    </row>
  </sheetData>
  <sheetProtection sheet="1" objects="1" scenarios="1"/>
  <mergeCells count="51">
    <mergeCell ref="A18:D18"/>
    <mergeCell ref="A24:D24"/>
    <mergeCell ref="A33:D33"/>
    <mergeCell ref="A40:D40"/>
    <mergeCell ref="A42:D42"/>
    <mergeCell ref="B38:C38"/>
    <mergeCell ref="B37:C37"/>
    <mergeCell ref="B36:C36"/>
    <mergeCell ref="B35:C35"/>
    <mergeCell ref="B34:C34"/>
    <mergeCell ref="B19:C19"/>
    <mergeCell ref="B20:C20"/>
    <mergeCell ref="B21:C21"/>
    <mergeCell ref="B22:C22"/>
    <mergeCell ref="B25:C25"/>
    <mergeCell ref="A10:B12"/>
    <mergeCell ref="D10:D11"/>
    <mergeCell ref="A13:D13"/>
    <mergeCell ref="A3:D4"/>
    <mergeCell ref="A5:B5"/>
    <mergeCell ref="C5:D5"/>
    <mergeCell ref="B14:C14"/>
    <mergeCell ref="B15:C15"/>
    <mergeCell ref="B16:C16"/>
    <mergeCell ref="B17:C17"/>
    <mergeCell ref="B52:C52"/>
    <mergeCell ref="B32:C32"/>
    <mergeCell ref="B23:C23"/>
    <mergeCell ref="B39:C39"/>
    <mergeCell ref="B41:C41"/>
    <mergeCell ref="B43:C43"/>
    <mergeCell ref="B47:C47"/>
    <mergeCell ref="B51:C51"/>
    <mergeCell ref="B49:C49"/>
    <mergeCell ref="B50:C50"/>
    <mergeCell ref="B45:C45"/>
    <mergeCell ref="B46:C46"/>
    <mergeCell ref="A65:D65"/>
    <mergeCell ref="B31:C31"/>
    <mergeCell ref="B26:C26"/>
    <mergeCell ref="B27:C27"/>
    <mergeCell ref="B28:C28"/>
    <mergeCell ref="B29:C29"/>
    <mergeCell ref="B30:C30"/>
    <mergeCell ref="A48:D48"/>
    <mergeCell ref="A55:B55"/>
    <mergeCell ref="A57:B57"/>
    <mergeCell ref="A59:B59"/>
    <mergeCell ref="A61:B61"/>
    <mergeCell ref="B53:C53"/>
    <mergeCell ref="A44:D44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D23D-0777-4BE1-90A9-B92356283B41}">
  <dimension ref="A1:D30"/>
  <sheetViews>
    <sheetView workbookViewId="0">
      <selection activeCell="C12" sqref="C12:C20"/>
    </sheetView>
  </sheetViews>
  <sheetFormatPr defaultRowHeight="15" x14ac:dyDescent="0.25"/>
  <cols>
    <col min="1" max="1" width="12.140625" customWidth="1"/>
    <col min="2" max="2" width="33.7109375" customWidth="1"/>
    <col min="3" max="3" width="24.7109375" customWidth="1"/>
    <col min="4" max="4" width="16.7109375" customWidth="1"/>
    <col min="256" max="256" width="5" customWidth="1"/>
    <col min="257" max="257" width="61.28515625" customWidth="1"/>
    <col min="258" max="258" width="22.28515625" customWidth="1"/>
    <col min="512" max="512" width="5" customWidth="1"/>
    <col min="513" max="513" width="61.28515625" customWidth="1"/>
    <col min="514" max="514" width="22.28515625" customWidth="1"/>
    <col min="768" max="768" width="5" customWidth="1"/>
    <col min="769" max="769" width="61.28515625" customWidth="1"/>
    <col min="770" max="770" width="22.28515625" customWidth="1"/>
    <col min="1024" max="1024" width="5" customWidth="1"/>
    <col min="1025" max="1025" width="61.28515625" customWidth="1"/>
    <col min="1026" max="1026" width="22.28515625" customWidth="1"/>
    <col min="1280" max="1280" width="5" customWidth="1"/>
    <col min="1281" max="1281" width="61.28515625" customWidth="1"/>
    <col min="1282" max="1282" width="22.28515625" customWidth="1"/>
    <col min="1536" max="1536" width="5" customWidth="1"/>
    <col min="1537" max="1537" width="61.28515625" customWidth="1"/>
    <col min="1538" max="1538" width="22.28515625" customWidth="1"/>
    <col min="1792" max="1792" width="5" customWidth="1"/>
    <col min="1793" max="1793" width="61.28515625" customWidth="1"/>
    <col min="1794" max="1794" width="22.28515625" customWidth="1"/>
    <col min="2048" max="2048" width="5" customWidth="1"/>
    <col min="2049" max="2049" width="61.28515625" customWidth="1"/>
    <col min="2050" max="2050" width="22.28515625" customWidth="1"/>
    <col min="2304" max="2304" width="5" customWidth="1"/>
    <col min="2305" max="2305" width="61.28515625" customWidth="1"/>
    <col min="2306" max="2306" width="22.28515625" customWidth="1"/>
    <col min="2560" max="2560" width="5" customWidth="1"/>
    <col min="2561" max="2561" width="61.28515625" customWidth="1"/>
    <col min="2562" max="2562" width="22.28515625" customWidth="1"/>
    <col min="2816" max="2816" width="5" customWidth="1"/>
    <col min="2817" max="2817" width="61.28515625" customWidth="1"/>
    <col min="2818" max="2818" width="22.28515625" customWidth="1"/>
    <col min="3072" max="3072" width="5" customWidth="1"/>
    <col min="3073" max="3073" width="61.28515625" customWidth="1"/>
    <col min="3074" max="3074" width="22.28515625" customWidth="1"/>
    <col min="3328" max="3328" width="5" customWidth="1"/>
    <col min="3329" max="3329" width="61.28515625" customWidth="1"/>
    <col min="3330" max="3330" width="22.28515625" customWidth="1"/>
    <col min="3584" max="3584" width="5" customWidth="1"/>
    <col min="3585" max="3585" width="61.28515625" customWidth="1"/>
    <col min="3586" max="3586" width="22.28515625" customWidth="1"/>
    <col min="3840" max="3840" width="5" customWidth="1"/>
    <col min="3841" max="3841" width="61.28515625" customWidth="1"/>
    <col min="3842" max="3842" width="22.28515625" customWidth="1"/>
    <col min="4096" max="4096" width="5" customWidth="1"/>
    <col min="4097" max="4097" width="61.28515625" customWidth="1"/>
    <col min="4098" max="4098" width="22.28515625" customWidth="1"/>
    <col min="4352" max="4352" width="5" customWidth="1"/>
    <col min="4353" max="4353" width="61.28515625" customWidth="1"/>
    <col min="4354" max="4354" width="22.28515625" customWidth="1"/>
    <col min="4608" max="4608" width="5" customWidth="1"/>
    <col min="4609" max="4609" width="61.28515625" customWidth="1"/>
    <col min="4610" max="4610" width="22.28515625" customWidth="1"/>
    <col min="4864" max="4864" width="5" customWidth="1"/>
    <col min="4865" max="4865" width="61.28515625" customWidth="1"/>
    <col min="4866" max="4866" width="22.28515625" customWidth="1"/>
    <col min="5120" max="5120" width="5" customWidth="1"/>
    <col min="5121" max="5121" width="61.28515625" customWidth="1"/>
    <col min="5122" max="5122" width="22.28515625" customWidth="1"/>
    <col min="5376" max="5376" width="5" customWidth="1"/>
    <col min="5377" max="5377" width="61.28515625" customWidth="1"/>
    <col min="5378" max="5378" width="22.28515625" customWidth="1"/>
    <col min="5632" max="5632" width="5" customWidth="1"/>
    <col min="5633" max="5633" width="61.28515625" customWidth="1"/>
    <col min="5634" max="5634" width="22.28515625" customWidth="1"/>
    <col min="5888" max="5888" width="5" customWidth="1"/>
    <col min="5889" max="5889" width="61.28515625" customWidth="1"/>
    <col min="5890" max="5890" width="22.28515625" customWidth="1"/>
    <col min="6144" max="6144" width="5" customWidth="1"/>
    <col min="6145" max="6145" width="61.28515625" customWidth="1"/>
    <col min="6146" max="6146" width="22.28515625" customWidth="1"/>
    <col min="6400" max="6400" width="5" customWidth="1"/>
    <col min="6401" max="6401" width="61.28515625" customWidth="1"/>
    <col min="6402" max="6402" width="22.28515625" customWidth="1"/>
    <col min="6656" max="6656" width="5" customWidth="1"/>
    <col min="6657" max="6657" width="61.28515625" customWidth="1"/>
    <col min="6658" max="6658" width="22.28515625" customWidth="1"/>
    <col min="6912" max="6912" width="5" customWidth="1"/>
    <col min="6913" max="6913" width="61.28515625" customWidth="1"/>
    <col min="6914" max="6914" width="22.28515625" customWidth="1"/>
    <col min="7168" max="7168" width="5" customWidth="1"/>
    <col min="7169" max="7169" width="61.28515625" customWidth="1"/>
    <col min="7170" max="7170" width="22.28515625" customWidth="1"/>
    <col min="7424" max="7424" width="5" customWidth="1"/>
    <col min="7425" max="7425" width="61.28515625" customWidth="1"/>
    <col min="7426" max="7426" width="22.28515625" customWidth="1"/>
    <col min="7680" max="7680" width="5" customWidth="1"/>
    <col min="7681" max="7681" width="61.28515625" customWidth="1"/>
    <col min="7682" max="7682" width="22.28515625" customWidth="1"/>
    <col min="7936" max="7936" width="5" customWidth="1"/>
    <col min="7937" max="7937" width="61.28515625" customWidth="1"/>
    <col min="7938" max="7938" width="22.28515625" customWidth="1"/>
    <col min="8192" max="8192" width="5" customWidth="1"/>
    <col min="8193" max="8193" width="61.28515625" customWidth="1"/>
    <col min="8194" max="8194" width="22.28515625" customWidth="1"/>
    <col min="8448" max="8448" width="5" customWidth="1"/>
    <col min="8449" max="8449" width="61.28515625" customWidth="1"/>
    <col min="8450" max="8450" width="22.28515625" customWidth="1"/>
    <col min="8704" max="8704" width="5" customWidth="1"/>
    <col min="8705" max="8705" width="61.28515625" customWidth="1"/>
    <col min="8706" max="8706" width="22.28515625" customWidth="1"/>
    <col min="8960" max="8960" width="5" customWidth="1"/>
    <col min="8961" max="8961" width="61.28515625" customWidth="1"/>
    <col min="8962" max="8962" width="22.28515625" customWidth="1"/>
    <col min="9216" max="9216" width="5" customWidth="1"/>
    <col min="9217" max="9217" width="61.28515625" customWidth="1"/>
    <col min="9218" max="9218" width="22.28515625" customWidth="1"/>
    <col min="9472" max="9472" width="5" customWidth="1"/>
    <col min="9473" max="9473" width="61.28515625" customWidth="1"/>
    <col min="9474" max="9474" width="22.28515625" customWidth="1"/>
    <col min="9728" max="9728" width="5" customWidth="1"/>
    <col min="9729" max="9729" width="61.28515625" customWidth="1"/>
    <col min="9730" max="9730" width="22.28515625" customWidth="1"/>
    <col min="9984" max="9984" width="5" customWidth="1"/>
    <col min="9985" max="9985" width="61.28515625" customWidth="1"/>
    <col min="9986" max="9986" width="22.28515625" customWidth="1"/>
    <col min="10240" max="10240" width="5" customWidth="1"/>
    <col min="10241" max="10241" width="61.28515625" customWidth="1"/>
    <col min="10242" max="10242" width="22.28515625" customWidth="1"/>
    <col min="10496" max="10496" width="5" customWidth="1"/>
    <col min="10497" max="10497" width="61.28515625" customWidth="1"/>
    <col min="10498" max="10498" width="22.28515625" customWidth="1"/>
    <col min="10752" max="10752" width="5" customWidth="1"/>
    <col min="10753" max="10753" width="61.28515625" customWidth="1"/>
    <col min="10754" max="10754" width="22.28515625" customWidth="1"/>
    <col min="11008" max="11008" width="5" customWidth="1"/>
    <col min="11009" max="11009" width="61.28515625" customWidth="1"/>
    <col min="11010" max="11010" width="22.28515625" customWidth="1"/>
    <col min="11264" max="11264" width="5" customWidth="1"/>
    <col min="11265" max="11265" width="61.28515625" customWidth="1"/>
    <col min="11266" max="11266" width="22.28515625" customWidth="1"/>
    <col min="11520" max="11520" width="5" customWidth="1"/>
    <col min="11521" max="11521" width="61.28515625" customWidth="1"/>
    <col min="11522" max="11522" width="22.28515625" customWidth="1"/>
    <col min="11776" max="11776" width="5" customWidth="1"/>
    <col min="11777" max="11777" width="61.28515625" customWidth="1"/>
    <col min="11778" max="11778" width="22.28515625" customWidth="1"/>
    <col min="12032" max="12032" width="5" customWidth="1"/>
    <col min="12033" max="12033" width="61.28515625" customWidth="1"/>
    <col min="12034" max="12034" width="22.28515625" customWidth="1"/>
    <col min="12288" max="12288" width="5" customWidth="1"/>
    <col min="12289" max="12289" width="61.28515625" customWidth="1"/>
    <col min="12290" max="12290" width="22.28515625" customWidth="1"/>
    <col min="12544" max="12544" width="5" customWidth="1"/>
    <col min="12545" max="12545" width="61.28515625" customWidth="1"/>
    <col min="12546" max="12546" width="22.28515625" customWidth="1"/>
    <col min="12800" max="12800" width="5" customWidth="1"/>
    <col min="12801" max="12801" width="61.28515625" customWidth="1"/>
    <col min="12802" max="12802" width="22.28515625" customWidth="1"/>
    <col min="13056" max="13056" width="5" customWidth="1"/>
    <col min="13057" max="13057" width="61.28515625" customWidth="1"/>
    <col min="13058" max="13058" width="22.28515625" customWidth="1"/>
    <col min="13312" max="13312" width="5" customWidth="1"/>
    <col min="13313" max="13313" width="61.28515625" customWidth="1"/>
    <col min="13314" max="13314" width="22.28515625" customWidth="1"/>
    <col min="13568" max="13568" width="5" customWidth="1"/>
    <col min="13569" max="13569" width="61.28515625" customWidth="1"/>
    <col min="13570" max="13570" width="22.28515625" customWidth="1"/>
    <col min="13824" max="13824" width="5" customWidth="1"/>
    <col min="13825" max="13825" width="61.28515625" customWidth="1"/>
    <col min="13826" max="13826" width="22.28515625" customWidth="1"/>
    <col min="14080" max="14080" width="5" customWidth="1"/>
    <col min="14081" max="14081" width="61.28515625" customWidth="1"/>
    <col min="14082" max="14082" width="22.28515625" customWidth="1"/>
    <col min="14336" max="14336" width="5" customWidth="1"/>
    <col min="14337" max="14337" width="61.28515625" customWidth="1"/>
    <col min="14338" max="14338" width="22.28515625" customWidth="1"/>
    <col min="14592" max="14592" width="5" customWidth="1"/>
    <col min="14593" max="14593" width="61.28515625" customWidth="1"/>
    <col min="14594" max="14594" width="22.28515625" customWidth="1"/>
    <col min="14848" max="14848" width="5" customWidth="1"/>
    <col min="14849" max="14849" width="61.28515625" customWidth="1"/>
    <col min="14850" max="14850" width="22.28515625" customWidth="1"/>
    <col min="15104" max="15104" width="5" customWidth="1"/>
    <col min="15105" max="15105" width="61.28515625" customWidth="1"/>
    <col min="15106" max="15106" width="22.28515625" customWidth="1"/>
    <col min="15360" max="15360" width="5" customWidth="1"/>
    <col min="15361" max="15361" width="61.28515625" customWidth="1"/>
    <col min="15362" max="15362" width="22.28515625" customWidth="1"/>
    <col min="15616" max="15616" width="5" customWidth="1"/>
    <col min="15617" max="15617" width="61.28515625" customWidth="1"/>
    <col min="15618" max="15618" width="22.28515625" customWidth="1"/>
    <col min="15872" max="15872" width="5" customWidth="1"/>
    <col min="15873" max="15873" width="61.28515625" customWidth="1"/>
    <col min="15874" max="15874" width="22.28515625" customWidth="1"/>
    <col min="16128" max="16128" width="5" customWidth="1"/>
    <col min="16129" max="16129" width="61.28515625" customWidth="1"/>
    <col min="16130" max="16130" width="22.28515625" customWidth="1"/>
  </cols>
  <sheetData>
    <row r="1" spans="1:4" x14ac:dyDescent="0.25">
      <c r="A1" s="241" t="s">
        <v>485</v>
      </c>
      <c r="C1" s="26"/>
      <c r="D1" s="26"/>
    </row>
    <row r="3" spans="1:4" x14ac:dyDescent="0.25">
      <c r="A3" s="352" t="s">
        <v>82</v>
      </c>
      <c r="B3" s="352"/>
      <c r="C3" s="352"/>
      <c r="D3" s="352"/>
    </row>
    <row r="4" spans="1:4" x14ac:dyDescent="0.25">
      <c r="A4" s="352"/>
      <c r="B4" s="352"/>
      <c r="C4" s="352"/>
      <c r="D4" s="352"/>
    </row>
    <row r="5" spans="1:4" ht="27.75" customHeight="1" x14ac:dyDescent="0.25">
      <c r="A5" s="369" t="s">
        <v>487</v>
      </c>
      <c r="B5" s="370"/>
      <c r="C5" s="367" t="s">
        <v>526</v>
      </c>
      <c r="D5" s="368"/>
    </row>
    <row r="6" spans="1:4" x14ac:dyDescent="0.25">
      <c r="A6" s="35" t="s">
        <v>83</v>
      </c>
      <c r="B6" s="77"/>
      <c r="C6" s="78" t="s">
        <v>483</v>
      </c>
      <c r="D6" s="79"/>
    </row>
    <row r="7" spans="1:4" x14ac:dyDescent="0.25">
      <c r="A7" s="35" t="s">
        <v>84</v>
      </c>
      <c r="B7" s="77"/>
      <c r="C7" s="78" t="s">
        <v>85</v>
      </c>
      <c r="D7" s="79"/>
    </row>
    <row r="8" spans="1:4" ht="12.75" customHeight="1" x14ac:dyDescent="0.25">
      <c r="A8" s="35" t="s">
        <v>86</v>
      </c>
      <c r="B8" s="77"/>
      <c r="C8" s="167" t="s">
        <v>429</v>
      </c>
      <c r="D8" s="79"/>
    </row>
    <row r="9" spans="1:4" ht="15.75" thickBot="1" x14ac:dyDescent="0.3">
      <c r="A9" s="31"/>
      <c r="B9" s="31"/>
      <c r="C9" s="31"/>
      <c r="D9" s="31"/>
    </row>
    <row r="10" spans="1:4" x14ac:dyDescent="0.25">
      <c r="A10" s="413" t="s">
        <v>484</v>
      </c>
      <c r="B10" s="407"/>
      <c r="C10" s="248" t="s">
        <v>486</v>
      </c>
      <c r="D10" s="110" t="s">
        <v>380</v>
      </c>
    </row>
    <row r="11" spans="1:4" x14ac:dyDescent="0.25">
      <c r="A11" s="408"/>
      <c r="B11" s="379"/>
      <c r="C11" s="40" t="s">
        <v>88</v>
      </c>
      <c r="D11" s="84" t="s">
        <v>89</v>
      </c>
    </row>
    <row r="12" spans="1:4" x14ac:dyDescent="0.25">
      <c r="A12" s="73" t="s">
        <v>88</v>
      </c>
      <c r="B12" s="249">
        <v>1</v>
      </c>
      <c r="C12" s="345"/>
      <c r="D12" s="346"/>
    </row>
    <row r="13" spans="1:4" s="27" customFormat="1" x14ac:dyDescent="0.25">
      <c r="A13" s="73" t="s">
        <v>89</v>
      </c>
      <c r="B13" s="249">
        <v>2</v>
      </c>
      <c r="C13" s="345"/>
      <c r="D13" s="346"/>
    </row>
    <row r="14" spans="1:4" x14ac:dyDescent="0.25">
      <c r="A14" s="73" t="s">
        <v>90</v>
      </c>
      <c r="B14" s="249">
        <v>3</v>
      </c>
      <c r="C14" s="345"/>
      <c r="D14" s="346"/>
    </row>
    <row r="15" spans="1:4" x14ac:dyDescent="0.25">
      <c r="A15" s="73" t="s">
        <v>91</v>
      </c>
      <c r="B15" s="249">
        <v>4</v>
      </c>
      <c r="C15" s="345"/>
      <c r="D15" s="346"/>
    </row>
    <row r="16" spans="1:4" x14ac:dyDescent="0.25">
      <c r="A16" s="73" t="s">
        <v>94</v>
      </c>
      <c r="B16" s="249">
        <v>5</v>
      </c>
      <c r="C16" s="345"/>
      <c r="D16" s="346"/>
    </row>
    <row r="17" spans="1:4" x14ac:dyDescent="0.25">
      <c r="A17" s="73" t="s">
        <v>95</v>
      </c>
      <c r="B17" s="249">
        <v>6</v>
      </c>
      <c r="C17" s="345"/>
      <c r="D17" s="346"/>
    </row>
    <row r="18" spans="1:4" x14ac:dyDescent="0.25">
      <c r="A18" s="73" t="s">
        <v>96</v>
      </c>
      <c r="B18" s="249">
        <v>7</v>
      </c>
      <c r="C18" s="345"/>
      <c r="D18" s="346"/>
    </row>
    <row r="19" spans="1:4" x14ac:dyDescent="0.25">
      <c r="A19" s="73" t="s">
        <v>97</v>
      </c>
      <c r="B19" s="249">
        <v>8</v>
      </c>
      <c r="C19" s="345"/>
      <c r="D19" s="346"/>
    </row>
    <row r="20" spans="1:4" x14ac:dyDescent="0.25">
      <c r="A20" s="73" t="s">
        <v>98</v>
      </c>
      <c r="B20" s="249">
        <v>9</v>
      </c>
      <c r="C20" s="345"/>
      <c r="D20" s="346"/>
    </row>
    <row r="21" spans="1:4" ht="15.75" thickBot="1" x14ac:dyDescent="0.3">
      <c r="A21" s="105">
        <v>100</v>
      </c>
      <c r="B21" s="250" t="s">
        <v>34</v>
      </c>
      <c r="C21" s="251"/>
      <c r="D21" s="347">
        <f>SUM(D12:D20)</f>
        <v>0</v>
      </c>
    </row>
    <row r="23" spans="1:4" x14ac:dyDescent="0.25">
      <c r="D23" s="42"/>
    </row>
    <row r="24" spans="1:4" x14ac:dyDescent="0.25">
      <c r="A24" s="348" t="s">
        <v>99</v>
      </c>
      <c r="B24" s="350"/>
      <c r="C24" s="155"/>
      <c r="D24" s="42"/>
    </row>
    <row r="25" spans="1:4" x14ac:dyDescent="0.25">
      <c r="D25" s="42"/>
    </row>
    <row r="26" spans="1:4" x14ac:dyDescent="0.25">
      <c r="A26" s="351" t="s">
        <v>100</v>
      </c>
      <c r="B26" s="351"/>
      <c r="C26" s="43"/>
      <c r="D26" s="42"/>
    </row>
    <row r="27" spans="1:4" x14ac:dyDescent="0.25">
      <c r="D27" s="42"/>
    </row>
    <row r="28" spans="1:4" x14ac:dyDescent="0.25">
      <c r="A28" s="348" t="s">
        <v>99</v>
      </c>
      <c r="B28" s="350"/>
      <c r="C28" s="155"/>
      <c r="D28" s="42"/>
    </row>
    <row r="29" spans="1:4" x14ac:dyDescent="0.25">
      <c r="D29" s="42"/>
    </row>
    <row r="30" spans="1:4" x14ac:dyDescent="0.25">
      <c r="A30" s="351" t="s">
        <v>100</v>
      </c>
      <c r="B30" s="351"/>
      <c r="C30" s="43"/>
      <c r="D30" s="42"/>
    </row>
  </sheetData>
  <sheetProtection sheet="1" objects="1" scenarios="1"/>
  <mergeCells count="8">
    <mergeCell ref="A30:B30"/>
    <mergeCell ref="A5:B5"/>
    <mergeCell ref="A10:B11"/>
    <mergeCell ref="A3:D4"/>
    <mergeCell ref="C5:D5"/>
    <mergeCell ref="A24:B24"/>
    <mergeCell ref="A26:B26"/>
    <mergeCell ref="A28:B28"/>
  </mergeCells>
  <phoneticPr fontId="45" type="noConversion"/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64A1-ACE5-4D58-97F7-4AF378413951}">
  <dimension ref="A1:D30"/>
  <sheetViews>
    <sheetView workbookViewId="0">
      <selection activeCell="O21" sqref="O21"/>
    </sheetView>
  </sheetViews>
  <sheetFormatPr defaultRowHeight="15" x14ac:dyDescent="0.25"/>
  <cols>
    <col min="1" max="1" width="12.140625" customWidth="1"/>
    <col min="2" max="2" width="33.7109375" customWidth="1"/>
    <col min="3" max="3" width="24.7109375" customWidth="1"/>
    <col min="4" max="4" width="16.7109375" customWidth="1"/>
    <col min="256" max="256" width="5" customWidth="1"/>
    <col min="257" max="257" width="61.28515625" customWidth="1"/>
    <col min="258" max="258" width="22.28515625" customWidth="1"/>
    <col min="512" max="512" width="5" customWidth="1"/>
    <col min="513" max="513" width="61.28515625" customWidth="1"/>
    <col min="514" max="514" width="22.28515625" customWidth="1"/>
    <col min="768" max="768" width="5" customWidth="1"/>
    <col min="769" max="769" width="61.28515625" customWidth="1"/>
    <col min="770" max="770" width="22.28515625" customWidth="1"/>
    <col min="1024" max="1024" width="5" customWidth="1"/>
    <col min="1025" max="1025" width="61.28515625" customWidth="1"/>
    <col min="1026" max="1026" width="22.28515625" customWidth="1"/>
    <col min="1280" max="1280" width="5" customWidth="1"/>
    <col min="1281" max="1281" width="61.28515625" customWidth="1"/>
    <col min="1282" max="1282" width="22.28515625" customWidth="1"/>
    <col min="1536" max="1536" width="5" customWidth="1"/>
    <col min="1537" max="1537" width="61.28515625" customWidth="1"/>
    <col min="1538" max="1538" width="22.28515625" customWidth="1"/>
    <col min="1792" max="1792" width="5" customWidth="1"/>
    <col min="1793" max="1793" width="61.28515625" customWidth="1"/>
    <col min="1794" max="1794" width="22.28515625" customWidth="1"/>
    <col min="2048" max="2048" width="5" customWidth="1"/>
    <col min="2049" max="2049" width="61.28515625" customWidth="1"/>
    <col min="2050" max="2050" width="22.28515625" customWidth="1"/>
    <col min="2304" max="2304" width="5" customWidth="1"/>
    <col min="2305" max="2305" width="61.28515625" customWidth="1"/>
    <col min="2306" max="2306" width="22.28515625" customWidth="1"/>
    <col min="2560" max="2560" width="5" customWidth="1"/>
    <col min="2561" max="2561" width="61.28515625" customWidth="1"/>
    <col min="2562" max="2562" width="22.28515625" customWidth="1"/>
    <col min="2816" max="2816" width="5" customWidth="1"/>
    <col min="2817" max="2817" width="61.28515625" customWidth="1"/>
    <col min="2818" max="2818" width="22.28515625" customWidth="1"/>
    <col min="3072" max="3072" width="5" customWidth="1"/>
    <col min="3073" max="3073" width="61.28515625" customWidth="1"/>
    <col min="3074" max="3074" width="22.28515625" customWidth="1"/>
    <col min="3328" max="3328" width="5" customWidth="1"/>
    <col min="3329" max="3329" width="61.28515625" customWidth="1"/>
    <col min="3330" max="3330" width="22.28515625" customWidth="1"/>
    <col min="3584" max="3584" width="5" customWidth="1"/>
    <col min="3585" max="3585" width="61.28515625" customWidth="1"/>
    <col min="3586" max="3586" width="22.28515625" customWidth="1"/>
    <col min="3840" max="3840" width="5" customWidth="1"/>
    <col min="3841" max="3841" width="61.28515625" customWidth="1"/>
    <col min="3842" max="3842" width="22.28515625" customWidth="1"/>
    <col min="4096" max="4096" width="5" customWidth="1"/>
    <col min="4097" max="4097" width="61.28515625" customWidth="1"/>
    <col min="4098" max="4098" width="22.28515625" customWidth="1"/>
    <col min="4352" max="4352" width="5" customWidth="1"/>
    <col min="4353" max="4353" width="61.28515625" customWidth="1"/>
    <col min="4354" max="4354" width="22.28515625" customWidth="1"/>
    <col min="4608" max="4608" width="5" customWidth="1"/>
    <col min="4609" max="4609" width="61.28515625" customWidth="1"/>
    <col min="4610" max="4610" width="22.28515625" customWidth="1"/>
    <col min="4864" max="4864" width="5" customWidth="1"/>
    <col min="4865" max="4865" width="61.28515625" customWidth="1"/>
    <col min="4866" max="4866" width="22.28515625" customWidth="1"/>
    <col min="5120" max="5120" width="5" customWidth="1"/>
    <col min="5121" max="5121" width="61.28515625" customWidth="1"/>
    <col min="5122" max="5122" width="22.28515625" customWidth="1"/>
    <col min="5376" max="5376" width="5" customWidth="1"/>
    <col min="5377" max="5377" width="61.28515625" customWidth="1"/>
    <col min="5378" max="5378" width="22.28515625" customWidth="1"/>
    <col min="5632" max="5632" width="5" customWidth="1"/>
    <col min="5633" max="5633" width="61.28515625" customWidth="1"/>
    <col min="5634" max="5634" width="22.28515625" customWidth="1"/>
    <col min="5888" max="5888" width="5" customWidth="1"/>
    <col min="5889" max="5889" width="61.28515625" customWidth="1"/>
    <col min="5890" max="5890" width="22.28515625" customWidth="1"/>
    <col min="6144" max="6144" width="5" customWidth="1"/>
    <col min="6145" max="6145" width="61.28515625" customWidth="1"/>
    <col min="6146" max="6146" width="22.28515625" customWidth="1"/>
    <col min="6400" max="6400" width="5" customWidth="1"/>
    <col min="6401" max="6401" width="61.28515625" customWidth="1"/>
    <col min="6402" max="6402" width="22.28515625" customWidth="1"/>
    <col min="6656" max="6656" width="5" customWidth="1"/>
    <col min="6657" max="6657" width="61.28515625" customWidth="1"/>
    <col min="6658" max="6658" width="22.28515625" customWidth="1"/>
    <col min="6912" max="6912" width="5" customWidth="1"/>
    <col min="6913" max="6913" width="61.28515625" customWidth="1"/>
    <col min="6914" max="6914" width="22.28515625" customWidth="1"/>
    <col min="7168" max="7168" width="5" customWidth="1"/>
    <col min="7169" max="7169" width="61.28515625" customWidth="1"/>
    <col min="7170" max="7170" width="22.28515625" customWidth="1"/>
    <col min="7424" max="7424" width="5" customWidth="1"/>
    <col min="7425" max="7425" width="61.28515625" customWidth="1"/>
    <col min="7426" max="7426" width="22.28515625" customWidth="1"/>
    <col min="7680" max="7680" width="5" customWidth="1"/>
    <col min="7681" max="7681" width="61.28515625" customWidth="1"/>
    <col min="7682" max="7682" width="22.28515625" customWidth="1"/>
    <col min="7936" max="7936" width="5" customWidth="1"/>
    <col min="7937" max="7937" width="61.28515625" customWidth="1"/>
    <col min="7938" max="7938" width="22.28515625" customWidth="1"/>
    <col min="8192" max="8192" width="5" customWidth="1"/>
    <col min="8193" max="8193" width="61.28515625" customWidth="1"/>
    <col min="8194" max="8194" width="22.28515625" customWidth="1"/>
    <col min="8448" max="8448" width="5" customWidth="1"/>
    <col min="8449" max="8449" width="61.28515625" customWidth="1"/>
    <col min="8450" max="8450" width="22.28515625" customWidth="1"/>
    <col min="8704" max="8704" width="5" customWidth="1"/>
    <col min="8705" max="8705" width="61.28515625" customWidth="1"/>
    <col min="8706" max="8706" width="22.28515625" customWidth="1"/>
    <col min="8960" max="8960" width="5" customWidth="1"/>
    <col min="8961" max="8961" width="61.28515625" customWidth="1"/>
    <col min="8962" max="8962" width="22.28515625" customWidth="1"/>
    <col min="9216" max="9216" width="5" customWidth="1"/>
    <col min="9217" max="9217" width="61.28515625" customWidth="1"/>
    <col min="9218" max="9218" width="22.28515625" customWidth="1"/>
    <col min="9472" max="9472" width="5" customWidth="1"/>
    <col min="9473" max="9473" width="61.28515625" customWidth="1"/>
    <col min="9474" max="9474" width="22.28515625" customWidth="1"/>
    <col min="9728" max="9728" width="5" customWidth="1"/>
    <col min="9729" max="9729" width="61.28515625" customWidth="1"/>
    <col min="9730" max="9730" width="22.28515625" customWidth="1"/>
    <col min="9984" max="9984" width="5" customWidth="1"/>
    <col min="9985" max="9985" width="61.28515625" customWidth="1"/>
    <col min="9986" max="9986" width="22.28515625" customWidth="1"/>
    <col min="10240" max="10240" width="5" customWidth="1"/>
    <col min="10241" max="10241" width="61.28515625" customWidth="1"/>
    <col min="10242" max="10242" width="22.28515625" customWidth="1"/>
    <col min="10496" max="10496" width="5" customWidth="1"/>
    <col min="10497" max="10497" width="61.28515625" customWidth="1"/>
    <col min="10498" max="10498" width="22.28515625" customWidth="1"/>
    <col min="10752" max="10752" width="5" customWidth="1"/>
    <col min="10753" max="10753" width="61.28515625" customWidth="1"/>
    <col min="10754" max="10754" width="22.28515625" customWidth="1"/>
    <col min="11008" max="11008" width="5" customWidth="1"/>
    <col min="11009" max="11009" width="61.28515625" customWidth="1"/>
    <col min="11010" max="11010" width="22.28515625" customWidth="1"/>
    <col min="11264" max="11264" width="5" customWidth="1"/>
    <col min="11265" max="11265" width="61.28515625" customWidth="1"/>
    <col min="11266" max="11266" width="22.28515625" customWidth="1"/>
    <col min="11520" max="11520" width="5" customWidth="1"/>
    <col min="11521" max="11521" width="61.28515625" customWidth="1"/>
    <col min="11522" max="11522" width="22.28515625" customWidth="1"/>
    <col min="11776" max="11776" width="5" customWidth="1"/>
    <col min="11777" max="11777" width="61.28515625" customWidth="1"/>
    <col min="11778" max="11778" width="22.28515625" customWidth="1"/>
    <col min="12032" max="12032" width="5" customWidth="1"/>
    <col min="12033" max="12033" width="61.28515625" customWidth="1"/>
    <col min="12034" max="12034" width="22.28515625" customWidth="1"/>
    <col min="12288" max="12288" width="5" customWidth="1"/>
    <col min="12289" max="12289" width="61.28515625" customWidth="1"/>
    <col min="12290" max="12290" width="22.28515625" customWidth="1"/>
    <col min="12544" max="12544" width="5" customWidth="1"/>
    <col min="12545" max="12545" width="61.28515625" customWidth="1"/>
    <col min="12546" max="12546" width="22.28515625" customWidth="1"/>
    <col min="12800" max="12800" width="5" customWidth="1"/>
    <col min="12801" max="12801" width="61.28515625" customWidth="1"/>
    <col min="12802" max="12802" width="22.28515625" customWidth="1"/>
    <col min="13056" max="13056" width="5" customWidth="1"/>
    <col min="13057" max="13057" width="61.28515625" customWidth="1"/>
    <col min="13058" max="13058" width="22.28515625" customWidth="1"/>
    <col min="13312" max="13312" width="5" customWidth="1"/>
    <col min="13313" max="13313" width="61.28515625" customWidth="1"/>
    <col min="13314" max="13314" width="22.28515625" customWidth="1"/>
    <col min="13568" max="13568" width="5" customWidth="1"/>
    <col min="13569" max="13569" width="61.28515625" customWidth="1"/>
    <col min="13570" max="13570" width="22.28515625" customWidth="1"/>
    <col min="13824" max="13824" width="5" customWidth="1"/>
    <col min="13825" max="13825" width="61.28515625" customWidth="1"/>
    <col min="13826" max="13826" width="22.28515625" customWidth="1"/>
    <col min="14080" max="14080" width="5" customWidth="1"/>
    <col min="14081" max="14081" width="61.28515625" customWidth="1"/>
    <col min="14082" max="14082" width="22.28515625" customWidth="1"/>
    <col min="14336" max="14336" width="5" customWidth="1"/>
    <col min="14337" max="14337" width="61.28515625" customWidth="1"/>
    <col min="14338" max="14338" width="22.28515625" customWidth="1"/>
    <col min="14592" max="14592" width="5" customWidth="1"/>
    <col min="14593" max="14593" width="61.28515625" customWidth="1"/>
    <col min="14594" max="14594" width="22.28515625" customWidth="1"/>
    <col min="14848" max="14848" width="5" customWidth="1"/>
    <col min="14849" max="14849" width="61.28515625" customWidth="1"/>
    <col min="14850" max="14850" width="22.28515625" customWidth="1"/>
    <col min="15104" max="15104" width="5" customWidth="1"/>
    <col min="15105" max="15105" width="61.28515625" customWidth="1"/>
    <col min="15106" max="15106" width="22.28515625" customWidth="1"/>
    <col min="15360" max="15360" width="5" customWidth="1"/>
    <col min="15361" max="15361" width="61.28515625" customWidth="1"/>
    <col min="15362" max="15362" width="22.28515625" customWidth="1"/>
    <col min="15616" max="15616" width="5" customWidth="1"/>
    <col min="15617" max="15617" width="61.28515625" customWidth="1"/>
    <col min="15618" max="15618" width="22.28515625" customWidth="1"/>
    <col min="15872" max="15872" width="5" customWidth="1"/>
    <col min="15873" max="15873" width="61.28515625" customWidth="1"/>
    <col min="15874" max="15874" width="22.28515625" customWidth="1"/>
    <col min="16128" max="16128" width="5" customWidth="1"/>
    <col min="16129" max="16129" width="61.28515625" customWidth="1"/>
    <col min="16130" max="16130" width="22.28515625" customWidth="1"/>
  </cols>
  <sheetData>
    <row r="1" spans="1:4" x14ac:dyDescent="0.25">
      <c r="A1" s="241" t="s">
        <v>488</v>
      </c>
      <c r="C1" s="26"/>
      <c r="D1" s="26"/>
    </row>
    <row r="3" spans="1:4" x14ac:dyDescent="0.25">
      <c r="A3" s="352" t="s">
        <v>82</v>
      </c>
      <c r="B3" s="352"/>
      <c r="C3" s="352"/>
      <c r="D3" s="352"/>
    </row>
    <row r="4" spans="1:4" x14ac:dyDescent="0.25">
      <c r="A4" s="353"/>
      <c r="B4" s="353"/>
      <c r="C4" s="353"/>
      <c r="D4" s="353"/>
    </row>
    <row r="5" spans="1:4" ht="27.75" customHeight="1" x14ac:dyDescent="0.25">
      <c r="A5" s="369" t="s">
        <v>490</v>
      </c>
      <c r="B5" s="370"/>
      <c r="C5" s="367" t="s">
        <v>527</v>
      </c>
      <c r="D5" s="368"/>
    </row>
    <row r="6" spans="1:4" x14ac:dyDescent="0.25">
      <c r="A6" s="35" t="s">
        <v>83</v>
      </c>
      <c r="B6" s="77"/>
      <c r="C6" s="78" t="s">
        <v>483</v>
      </c>
      <c r="D6" s="79"/>
    </row>
    <row r="7" spans="1:4" x14ac:dyDescent="0.25">
      <c r="A7" s="35" t="s">
        <v>84</v>
      </c>
      <c r="B7" s="77"/>
      <c r="C7" s="78" t="s">
        <v>85</v>
      </c>
      <c r="D7" s="79"/>
    </row>
    <row r="8" spans="1:4" ht="12.75" customHeight="1" x14ac:dyDescent="0.25">
      <c r="A8" s="35" t="s">
        <v>86</v>
      </c>
      <c r="B8" s="77"/>
      <c r="C8" s="167" t="s">
        <v>429</v>
      </c>
      <c r="D8" s="79"/>
    </row>
    <row r="9" spans="1:4" ht="15.75" thickBot="1" x14ac:dyDescent="0.3">
      <c r="A9" s="31"/>
      <c r="B9" s="31"/>
      <c r="C9" s="31"/>
      <c r="D9" s="31"/>
    </row>
    <row r="10" spans="1:4" x14ac:dyDescent="0.25">
      <c r="A10" s="413" t="s">
        <v>489</v>
      </c>
      <c r="B10" s="407"/>
      <c r="C10" s="248" t="s">
        <v>491</v>
      </c>
      <c r="D10" s="110" t="s">
        <v>380</v>
      </c>
    </row>
    <row r="11" spans="1:4" x14ac:dyDescent="0.25">
      <c r="A11" s="408"/>
      <c r="B11" s="379"/>
      <c r="C11" s="40" t="s">
        <v>88</v>
      </c>
      <c r="D11" s="84" t="s">
        <v>89</v>
      </c>
    </row>
    <row r="12" spans="1:4" x14ac:dyDescent="0.25">
      <c r="A12" s="73">
        <v>110</v>
      </c>
      <c r="B12" s="249">
        <v>1</v>
      </c>
      <c r="C12" s="345"/>
      <c r="D12" s="346"/>
    </row>
    <row r="13" spans="1:4" s="27" customFormat="1" x14ac:dyDescent="0.25">
      <c r="A13" s="73">
        <v>120</v>
      </c>
      <c r="B13" s="249">
        <v>2</v>
      </c>
      <c r="C13" s="345"/>
      <c r="D13" s="346"/>
    </row>
    <row r="14" spans="1:4" x14ac:dyDescent="0.25">
      <c r="A14" s="73">
        <v>130</v>
      </c>
      <c r="B14" s="249">
        <v>3</v>
      </c>
      <c r="C14" s="345"/>
      <c r="D14" s="346"/>
    </row>
    <row r="15" spans="1:4" x14ac:dyDescent="0.25">
      <c r="A15" s="73">
        <v>140</v>
      </c>
      <c r="B15" s="249">
        <v>4</v>
      </c>
      <c r="C15" s="345"/>
      <c r="D15" s="346"/>
    </row>
    <row r="16" spans="1:4" x14ac:dyDescent="0.25">
      <c r="A16" s="73">
        <v>150</v>
      </c>
      <c r="B16" s="249">
        <v>5</v>
      </c>
      <c r="C16" s="345"/>
      <c r="D16" s="346"/>
    </row>
    <row r="17" spans="1:4" x14ac:dyDescent="0.25">
      <c r="A17" s="73">
        <v>160</v>
      </c>
      <c r="B17" s="249">
        <v>6</v>
      </c>
      <c r="C17" s="345"/>
      <c r="D17" s="346"/>
    </row>
    <row r="18" spans="1:4" x14ac:dyDescent="0.25">
      <c r="A18" s="73">
        <v>170</v>
      </c>
      <c r="B18" s="249">
        <v>7</v>
      </c>
      <c r="C18" s="345"/>
      <c r="D18" s="346"/>
    </row>
    <row r="19" spans="1:4" x14ac:dyDescent="0.25">
      <c r="A19" s="73">
        <v>180</v>
      </c>
      <c r="B19" s="249">
        <v>8</v>
      </c>
      <c r="C19" s="345"/>
      <c r="D19" s="346"/>
    </row>
    <row r="20" spans="1:4" x14ac:dyDescent="0.25">
      <c r="A20" s="73">
        <v>190</v>
      </c>
      <c r="B20" s="249">
        <v>9</v>
      </c>
      <c r="C20" s="345"/>
      <c r="D20" s="346"/>
    </row>
    <row r="21" spans="1:4" ht="15.75" thickBot="1" x14ac:dyDescent="0.3">
      <c r="A21" s="107">
        <v>200</v>
      </c>
      <c r="B21" s="250" t="s">
        <v>34</v>
      </c>
      <c r="C21" s="251"/>
      <c r="D21" s="347">
        <f>SUM(D12:D20)</f>
        <v>0</v>
      </c>
    </row>
    <row r="23" spans="1:4" x14ac:dyDescent="0.25">
      <c r="D23" s="42"/>
    </row>
    <row r="24" spans="1:4" x14ac:dyDescent="0.25">
      <c r="A24" s="348" t="s">
        <v>99</v>
      </c>
      <c r="B24" s="350"/>
      <c r="C24" s="155"/>
      <c r="D24" s="42"/>
    </row>
    <row r="25" spans="1:4" x14ac:dyDescent="0.25">
      <c r="D25" s="42"/>
    </row>
    <row r="26" spans="1:4" x14ac:dyDescent="0.25">
      <c r="A26" s="351" t="s">
        <v>100</v>
      </c>
      <c r="B26" s="351"/>
      <c r="C26" s="43"/>
      <c r="D26" s="42"/>
    </row>
    <row r="27" spans="1:4" x14ac:dyDescent="0.25">
      <c r="D27" s="42"/>
    </row>
    <row r="28" spans="1:4" x14ac:dyDescent="0.25">
      <c r="A28" s="348" t="s">
        <v>99</v>
      </c>
      <c r="B28" s="350"/>
      <c r="C28" s="155"/>
      <c r="D28" s="42"/>
    </row>
    <row r="29" spans="1:4" x14ac:dyDescent="0.25">
      <c r="D29" s="42"/>
    </row>
    <row r="30" spans="1:4" x14ac:dyDescent="0.25">
      <c r="A30" s="351" t="s">
        <v>100</v>
      </c>
      <c r="B30" s="351"/>
      <c r="C30" s="43"/>
      <c r="D30" s="42"/>
    </row>
  </sheetData>
  <sheetProtection sheet="1" objects="1" scenarios="1"/>
  <mergeCells count="8">
    <mergeCell ref="A28:B28"/>
    <mergeCell ref="A30:B30"/>
    <mergeCell ref="A3:D4"/>
    <mergeCell ref="A5:B5"/>
    <mergeCell ref="C5:D5"/>
    <mergeCell ref="A10:B11"/>
    <mergeCell ref="A24:B24"/>
    <mergeCell ref="A26:B26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4"/>
  <sheetViews>
    <sheetView topLeftCell="A9" workbookViewId="0">
      <selection activeCell="G5" sqref="G5"/>
    </sheetView>
  </sheetViews>
  <sheetFormatPr defaultRowHeight="15" x14ac:dyDescent="0.25"/>
  <cols>
    <col min="1" max="1" width="8.7109375" customWidth="1"/>
    <col min="2" max="2" width="23.85546875" customWidth="1"/>
    <col min="3" max="3" width="16.5703125" bestFit="1" customWidth="1"/>
    <col min="4" max="4" width="14" customWidth="1"/>
    <col min="5" max="6" width="12.28515625" customWidth="1"/>
    <col min="7" max="12" width="12.140625" customWidth="1"/>
    <col min="13" max="13" width="11.7109375" customWidth="1"/>
    <col min="14" max="14" width="14.5703125" customWidth="1"/>
    <col min="261" max="261" width="6" customWidth="1"/>
    <col min="262" max="262" width="33.28515625" customWidth="1"/>
    <col min="263" max="263" width="7.28515625" customWidth="1"/>
    <col min="264" max="264" width="14" customWidth="1"/>
    <col min="265" max="266" width="12.28515625" customWidth="1"/>
    <col min="267" max="267" width="13" customWidth="1"/>
    <col min="268" max="268" width="11.7109375" customWidth="1"/>
    <col min="517" max="517" width="6" customWidth="1"/>
    <col min="518" max="518" width="33.28515625" customWidth="1"/>
    <col min="519" max="519" width="7.28515625" customWidth="1"/>
    <col min="520" max="520" width="14" customWidth="1"/>
    <col min="521" max="522" width="12.28515625" customWidth="1"/>
    <col min="523" max="523" width="13" customWidth="1"/>
    <col min="524" max="524" width="11.7109375" customWidth="1"/>
    <col min="773" max="773" width="6" customWidth="1"/>
    <col min="774" max="774" width="33.28515625" customWidth="1"/>
    <col min="775" max="775" width="7.28515625" customWidth="1"/>
    <col min="776" max="776" width="14" customWidth="1"/>
    <col min="777" max="778" width="12.28515625" customWidth="1"/>
    <col min="779" max="779" width="13" customWidth="1"/>
    <col min="780" max="780" width="11.7109375" customWidth="1"/>
    <col min="1029" max="1029" width="6" customWidth="1"/>
    <col min="1030" max="1030" width="33.28515625" customWidth="1"/>
    <col min="1031" max="1031" width="7.28515625" customWidth="1"/>
    <col min="1032" max="1032" width="14" customWidth="1"/>
    <col min="1033" max="1034" width="12.28515625" customWidth="1"/>
    <col min="1035" max="1035" width="13" customWidth="1"/>
    <col min="1036" max="1036" width="11.7109375" customWidth="1"/>
    <col min="1285" max="1285" width="6" customWidth="1"/>
    <col min="1286" max="1286" width="33.28515625" customWidth="1"/>
    <col min="1287" max="1287" width="7.28515625" customWidth="1"/>
    <col min="1288" max="1288" width="14" customWidth="1"/>
    <col min="1289" max="1290" width="12.28515625" customWidth="1"/>
    <col min="1291" max="1291" width="13" customWidth="1"/>
    <col min="1292" max="1292" width="11.7109375" customWidth="1"/>
    <col min="1541" max="1541" width="6" customWidth="1"/>
    <col min="1542" max="1542" width="33.28515625" customWidth="1"/>
    <col min="1543" max="1543" width="7.28515625" customWidth="1"/>
    <col min="1544" max="1544" width="14" customWidth="1"/>
    <col min="1545" max="1546" width="12.28515625" customWidth="1"/>
    <col min="1547" max="1547" width="13" customWidth="1"/>
    <col min="1548" max="1548" width="11.7109375" customWidth="1"/>
    <col min="1797" max="1797" width="6" customWidth="1"/>
    <col min="1798" max="1798" width="33.28515625" customWidth="1"/>
    <col min="1799" max="1799" width="7.28515625" customWidth="1"/>
    <col min="1800" max="1800" width="14" customWidth="1"/>
    <col min="1801" max="1802" width="12.28515625" customWidth="1"/>
    <col min="1803" max="1803" width="13" customWidth="1"/>
    <col min="1804" max="1804" width="11.7109375" customWidth="1"/>
    <col min="2053" max="2053" width="6" customWidth="1"/>
    <col min="2054" max="2054" width="33.28515625" customWidth="1"/>
    <col min="2055" max="2055" width="7.28515625" customWidth="1"/>
    <col min="2056" max="2056" width="14" customWidth="1"/>
    <col min="2057" max="2058" width="12.28515625" customWidth="1"/>
    <col min="2059" max="2059" width="13" customWidth="1"/>
    <col min="2060" max="2060" width="11.7109375" customWidth="1"/>
    <col min="2309" max="2309" width="6" customWidth="1"/>
    <col min="2310" max="2310" width="33.28515625" customWidth="1"/>
    <col min="2311" max="2311" width="7.28515625" customWidth="1"/>
    <col min="2312" max="2312" width="14" customWidth="1"/>
    <col min="2313" max="2314" width="12.28515625" customWidth="1"/>
    <col min="2315" max="2315" width="13" customWidth="1"/>
    <col min="2316" max="2316" width="11.7109375" customWidth="1"/>
    <col min="2565" max="2565" width="6" customWidth="1"/>
    <col min="2566" max="2566" width="33.28515625" customWidth="1"/>
    <col min="2567" max="2567" width="7.28515625" customWidth="1"/>
    <col min="2568" max="2568" width="14" customWidth="1"/>
    <col min="2569" max="2570" width="12.28515625" customWidth="1"/>
    <col min="2571" max="2571" width="13" customWidth="1"/>
    <col min="2572" max="2572" width="11.7109375" customWidth="1"/>
    <col min="2821" max="2821" width="6" customWidth="1"/>
    <col min="2822" max="2822" width="33.28515625" customWidth="1"/>
    <col min="2823" max="2823" width="7.28515625" customWidth="1"/>
    <col min="2824" max="2824" width="14" customWidth="1"/>
    <col min="2825" max="2826" width="12.28515625" customWidth="1"/>
    <col min="2827" max="2827" width="13" customWidth="1"/>
    <col min="2828" max="2828" width="11.7109375" customWidth="1"/>
    <col min="3077" max="3077" width="6" customWidth="1"/>
    <col min="3078" max="3078" width="33.28515625" customWidth="1"/>
    <col min="3079" max="3079" width="7.28515625" customWidth="1"/>
    <col min="3080" max="3080" width="14" customWidth="1"/>
    <col min="3081" max="3082" width="12.28515625" customWidth="1"/>
    <col min="3083" max="3083" width="13" customWidth="1"/>
    <col min="3084" max="3084" width="11.7109375" customWidth="1"/>
    <col min="3333" max="3333" width="6" customWidth="1"/>
    <col min="3334" max="3334" width="33.28515625" customWidth="1"/>
    <col min="3335" max="3335" width="7.28515625" customWidth="1"/>
    <col min="3336" max="3336" width="14" customWidth="1"/>
    <col min="3337" max="3338" width="12.28515625" customWidth="1"/>
    <col min="3339" max="3339" width="13" customWidth="1"/>
    <col min="3340" max="3340" width="11.7109375" customWidth="1"/>
    <col min="3589" max="3589" width="6" customWidth="1"/>
    <col min="3590" max="3590" width="33.28515625" customWidth="1"/>
    <col min="3591" max="3591" width="7.28515625" customWidth="1"/>
    <col min="3592" max="3592" width="14" customWidth="1"/>
    <col min="3593" max="3594" width="12.28515625" customWidth="1"/>
    <col min="3595" max="3595" width="13" customWidth="1"/>
    <col min="3596" max="3596" width="11.7109375" customWidth="1"/>
    <col min="3845" max="3845" width="6" customWidth="1"/>
    <col min="3846" max="3846" width="33.28515625" customWidth="1"/>
    <col min="3847" max="3847" width="7.28515625" customWidth="1"/>
    <col min="3848" max="3848" width="14" customWidth="1"/>
    <col min="3849" max="3850" width="12.28515625" customWidth="1"/>
    <col min="3851" max="3851" width="13" customWidth="1"/>
    <col min="3852" max="3852" width="11.7109375" customWidth="1"/>
    <col min="4101" max="4101" width="6" customWidth="1"/>
    <col min="4102" max="4102" width="33.28515625" customWidth="1"/>
    <col min="4103" max="4103" width="7.28515625" customWidth="1"/>
    <col min="4104" max="4104" width="14" customWidth="1"/>
    <col min="4105" max="4106" width="12.28515625" customWidth="1"/>
    <col min="4107" max="4107" width="13" customWidth="1"/>
    <col min="4108" max="4108" width="11.7109375" customWidth="1"/>
    <col min="4357" max="4357" width="6" customWidth="1"/>
    <col min="4358" max="4358" width="33.28515625" customWidth="1"/>
    <col min="4359" max="4359" width="7.28515625" customWidth="1"/>
    <col min="4360" max="4360" width="14" customWidth="1"/>
    <col min="4361" max="4362" width="12.28515625" customWidth="1"/>
    <col min="4363" max="4363" width="13" customWidth="1"/>
    <col min="4364" max="4364" width="11.7109375" customWidth="1"/>
    <col min="4613" max="4613" width="6" customWidth="1"/>
    <col min="4614" max="4614" width="33.28515625" customWidth="1"/>
    <col min="4615" max="4615" width="7.28515625" customWidth="1"/>
    <col min="4616" max="4616" width="14" customWidth="1"/>
    <col min="4617" max="4618" width="12.28515625" customWidth="1"/>
    <col min="4619" max="4619" width="13" customWidth="1"/>
    <col min="4620" max="4620" width="11.7109375" customWidth="1"/>
    <col min="4869" max="4869" width="6" customWidth="1"/>
    <col min="4870" max="4870" width="33.28515625" customWidth="1"/>
    <col min="4871" max="4871" width="7.28515625" customWidth="1"/>
    <col min="4872" max="4872" width="14" customWidth="1"/>
    <col min="4873" max="4874" width="12.28515625" customWidth="1"/>
    <col min="4875" max="4875" width="13" customWidth="1"/>
    <col min="4876" max="4876" width="11.7109375" customWidth="1"/>
    <col min="5125" max="5125" width="6" customWidth="1"/>
    <col min="5126" max="5126" width="33.28515625" customWidth="1"/>
    <col min="5127" max="5127" width="7.28515625" customWidth="1"/>
    <col min="5128" max="5128" width="14" customWidth="1"/>
    <col min="5129" max="5130" width="12.28515625" customWidth="1"/>
    <col min="5131" max="5131" width="13" customWidth="1"/>
    <col min="5132" max="5132" width="11.7109375" customWidth="1"/>
    <col min="5381" max="5381" width="6" customWidth="1"/>
    <col min="5382" max="5382" width="33.28515625" customWidth="1"/>
    <col min="5383" max="5383" width="7.28515625" customWidth="1"/>
    <col min="5384" max="5384" width="14" customWidth="1"/>
    <col min="5385" max="5386" width="12.28515625" customWidth="1"/>
    <col min="5387" max="5387" width="13" customWidth="1"/>
    <col min="5388" max="5388" width="11.7109375" customWidth="1"/>
    <col min="5637" max="5637" width="6" customWidth="1"/>
    <col min="5638" max="5638" width="33.28515625" customWidth="1"/>
    <col min="5639" max="5639" width="7.28515625" customWidth="1"/>
    <col min="5640" max="5640" width="14" customWidth="1"/>
    <col min="5641" max="5642" width="12.28515625" customWidth="1"/>
    <col min="5643" max="5643" width="13" customWidth="1"/>
    <col min="5644" max="5644" width="11.7109375" customWidth="1"/>
    <col min="5893" max="5893" width="6" customWidth="1"/>
    <col min="5894" max="5894" width="33.28515625" customWidth="1"/>
    <col min="5895" max="5895" width="7.28515625" customWidth="1"/>
    <col min="5896" max="5896" width="14" customWidth="1"/>
    <col min="5897" max="5898" width="12.28515625" customWidth="1"/>
    <col min="5899" max="5899" width="13" customWidth="1"/>
    <col min="5900" max="5900" width="11.7109375" customWidth="1"/>
    <col min="6149" max="6149" width="6" customWidth="1"/>
    <col min="6150" max="6150" width="33.28515625" customWidth="1"/>
    <col min="6151" max="6151" width="7.28515625" customWidth="1"/>
    <col min="6152" max="6152" width="14" customWidth="1"/>
    <col min="6153" max="6154" width="12.28515625" customWidth="1"/>
    <col min="6155" max="6155" width="13" customWidth="1"/>
    <col min="6156" max="6156" width="11.7109375" customWidth="1"/>
    <col min="6405" max="6405" width="6" customWidth="1"/>
    <col min="6406" max="6406" width="33.28515625" customWidth="1"/>
    <col min="6407" max="6407" width="7.28515625" customWidth="1"/>
    <col min="6408" max="6408" width="14" customWidth="1"/>
    <col min="6409" max="6410" width="12.28515625" customWidth="1"/>
    <col min="6411" max="6411" width="13" customWidth="1"/>
    <col min="6412" max="6412" width="11.7109375" customWidth="1"/>
    <col min="6661" max="6661" width="6" customWidth="1"/>
    <col min="6662" max="6662" width="33.28515625" customWidth="1"/>
    <col min="6663" max="6663" width="7.28515625" customWidth="1"/>
    <col min="6664" max="6664" width="14" customWidth="1"/>
    <col min="6665" max="6666" width="12.28515625" customWidth="1"/>
    <col min="6667" max="6667" width="13" customWidth="1"/>
    <col min="6668" max="6668" width="11.7109375" customWidth="1"/>
    <col min="6917" max="6917" width="6" customWidth="1"/>
    <col min="6918" max="6918" width="33.28515625" customWidth="1"/>
    <col min="6919" max="6919" width="7.28515625" customWidth="1"/>
    <col min="6920" max="6920" width="14" customWidth="1"/>
    <col min="6921" max="6922" width="12.28515625" customWidth="1"/>
    <col min="6923" max="6923" width="13" customWidth="1"/>
    <col min="6924" max="6924" width="11.7109375" customWidth="1"/>
    <col min="7173" max="7173" width="6" customWidth="1"/>
    <col min="7174" max="7174" width="33.28515625" customWidth="1"/>
    <col min="7175" max="7175" width="7.28515625" customWidth="1"/>
    <col min="7176" max="7176" width="14" customWidth="1"/>
    <col min="7177" max="7178" width="12.28515625" customWidth="1"/>
    <col min="7179" max="7179" width="13" customWidth="1"/>
    <col min="7180" max="7180" width="11.7109375" customWidth="1"/>
    <col min="7429" max="7429" width="6" customWidth="1"/>
    <col min="7430" max="7430" width="33.28515625" customWidth="1"/>
    <col min="7431" max="7431" width="7.28515625" customWidth="1"/>
    <col min="7432" max="7432" width="14" customWidth="1"/>
    <col min="7433" max="7434" width="12.28515625" customWidth="1"/>
    <col min="7435" max="7435" width="13" customWidth="1"/>
    <col min="7436" max="7436" width="11.7109375" customWidth="1"/>
    <col min="7685" max="7685" width="6" customWidth="1"/>
    <col min="7686" max="7686" width="33.28515625" customWidth="1"/>
    <col min="7687" max="7687" width="7.28515625" customWidth="1"/>
    <col min="7688" max="7688" width="14" customWidth="1"/>
    <col min="7689" max="7690" width="12.28515625" customWidth="1"/>
    <col min="7691" max="7691" width="13" customWidth="1"/>
    <col min="7692" max="7692" width="11.7109375" customWidth="1"/>
    <col min="7941" max="7941" width="6" customWidth="1"/>
    <col min="7942" max="7942" width="33.28515625" customWidth="1"/>
    <col min="7943" max="7943" width="7.28515625" customWidth="1"/>
    <col min="7944" max="7944" width="14" customWidth="1"/>
    <col min="7945" max="7946" width="12.28515625" customWidth="1"/>
    <col min="7947" max="7947" width="13" customWidth="1"/>
    <col min="7948" max="7948" width="11.7109375" customWidth="1"/>
    <col min="8197" max="8197" width="6" customWidth="1"/>
    <col min="8198" max="8198" width="33.28515625" customWidth="1"/>
    <col min="8199" max="8199" width="7.28515625" customWidth="1"/>
    <col min="8200" max="8200" width="14" customWidth="1"/>
    <col min="8201" max="8202" width="12.28515625" customWidth="1"/>
    <col min="8203" max="8203" width="13" customWidth="1"/>
    <col min="8204" max="8204" width="11.7109375" customWidth="1"/>
    <col min="8453" max="8453" width="6" customWidth="1"/>
    <col min="8454" max="8454" width="33.28515625" customWidth="1"/>
    <col min="8455" max="8455" width="7.28515625" customWidth="1"/>
    <col min="8456" max="8456" width="14" customWidth="1"/>
    <col min="8457" max="8458" width="12.28515625" customWidth="1"/>
    <col min="8459" max="8459" width="13" customWidth="1"/>
    <col min="8460" max="8460" width="11.7109375" customWidth="1"/>
    <col min="8709" max="8709" width="6" customWidth="1"/>
    <col min="8710" max="8710" width="33.28515625" customWidth="1"/>
    <col min="8711" max="8711" width="7.28515625" customWidth="1"/>
    <col min="8712" max="8712" width="14" customWidth="1"/>
    <col min="8713" max="8714" width="12.28515625" customWidth="1"/>
    <col min="8715" max="8715" width="13" customWidth="1"/>
    <col min="8716" max="8716" width="11.7109375" customWidth="1"/>
    <col min="8965" max="8965" width="6" customWidth="1"/>
    <col min="8966" max="8966" width="33.28515625" customWidth="1"/>
    <col min="8967" max="8967" width="7.28515625" customWidth="1"/>
    <col min="8968" max="8968" width="14" customWidth="1"/>
    <col min="8969" max="8970" width="12.28515625" customWidth="1"/>
    <col min="8971" max="8971" width="13" customWidth="1"/>
    <col min="8972" max="8972" width="11.7109375" customWidth="1"/>
    <col min="9221" max="9221" width="6" customWidth="1"/>
    <col min="9222" max="9222" width="33.28515625" customWidth="1"/>
    <col min="9223" max="9223" width="7.28515625" customWidth="1"/>
    <col min="9224" max="9224" width="14" customWidth="1"/>
    <col min="9225" max="9226" width="12.28515625" customWidth="1"/>
    <col min="9227" max="9227" width="13" customWidth="1"/>
    <col min="9228" max="9228" width="11.7109375" customWidth="1"/>
    <col min="9477" max="9477" width="6" customWidth="1"/>
    <col min="9478" max="9478" width="33.28515625" customWidth="1"/>
    <col min="9479" max="9479" width="7.28515625" customWidth="1"/>
    <col min="9480" max="9480" width="14" customWidth="1"/>
    <col min="9481" max="9482" width="12.28515625" customWidth="1"/>
    <col min="9483" max="9483" width="13" customWidth="1"/>
    <col min="9484" max="9484" width="11.7109375" customWidth="1"/>
    <col min="9733" max="9733" width="6" customWidth="1"/>
    <col min="9734" max="9734" width="33.28515625" customWidth="1"/>
    <col min="9735" max="9735" width="7.28515625" customWidth="1"/>
    <col min="9736" max="9736" width="14" customWidth="1"/>
    <col min="9737" max="9738" width="12.28515625" customWidth="1"/>
    <col min="9739" max="9739" width="13" customWidth="1"/>
    <col min="9740" max="9740" width="11.7109375" customWidth="1"/>
    <col min="9989" max="9989" width="6" customWidth="1"/>
    <col min="9990" max="9990" width="33.28515625" customWidth="1"/>
    <col min="9991" max="9991" width="7.28515625" customWidth="1"/>
    <col min="9992" max="9992" width="14" customWidth="1"/>
    <col min="9993" max="9994" width="12.28515625" customWidth="1"/>
    <col min="9995" max="9995" width="13" customWidth="1"/>
    <col min="9996" max="9996" width="11.7109375" customWidth="1"/>
    <col min="10245" max="10245" width="6" customWidth="1"/>
    <col min="10246" max="10246" width="33.28515625" customWidth="1"/>
    <col min="10247" max="10247" width="7.28515625" customWidth="1"/>
    <col min="10248" max="10248" width="14" customWidth="1"/>
    <col min="10249" max="10250" width="12.28515625" customWidth="1"/>
    <col min="10251" max="10251" width="13" customWidth="1"/>
    <col min="10252" max="10252" width="11.7109375" customWidth="1"/>
    <col min="10501" max="10501" width="6" customWidth="1"/>
    <col min="10502" max="10502" width="33.28515625" customWidth="1"/>
    <col min="10503" max="10503" width="7.28515625" customWidth="1"/>
    <col min="10504" max="10504" width="14" customWidth="1"/>
    <col min="10505" max="10506" width="12.28515625" customWidth="1"/>
    <col min="10507" max="10507" width="13" customWidth="1"/>
    <col min="10508" max="10508" width="11.7109375" customWidth="1"/>
    <col min="10757" max="10757" width="6" customWidth="1"/>
    <col min="10758" max="10758" width="33.28515625" customWidth="1"/>
    <col min="10759" max="10759" width="7.28515625" customWidth="1"/>
    <col min="10760" max="10760" width="14" customWidth="1"/>
    <col min="10761" max="10762" width="12.28515625" customWidth="1"/>
    <col min="10763" max="10763" width="13" customWidth="1"/>
    <col min="10764" max="10764" width="11.7109375" customWidth="1"/>
    <col min="11013" max="11013" width="6" customWidth="1"/>
    <col min="11014" max="11014" width="33.28515625" customWidth="1"/>
    <col min="11015" max="11015" width="7.28515625" customWidth="1"/>
    <col min="11016" max="11016" width="14" customWidth="1"/>
    <col min="11017" max="11018" width="12.28515625" customWidth="1"/>
    <col min="11019" max="11019" width="13" customWidth="1"/>
    <col min="11020" max="11020" width="11.7109375" customWidth="1"/>
    <col min="11269" max="11269" width="6" customWidth="1"/>
    <col min="11270" max="11270" width="33.28515625" customWidth="1"/>
    <col min="11271" max="11271" width="7.28515625" customWidth="1"/>
    <col min="11272" max="11272" width="14" customWidth="1"/>
    <col min="11273" max="11274" width="12.28515625" customWidth="1"/>
    <col min="11275" max="11275" width="13" customWidth="1"/>
    <col min="11276" max="11276" width="11.7109375" customWidth="1"/>
    <col min="11525" max="11525" width="6" customWidth="1"/>
    <col min="11526" max="11526" width="33.28515625" customWidth="1"/>
    <col min="11527" max="11527" width="7.28515625" customWidth="1"/>
    <col min="11528" max="11528" width="14" customWidth="1"/>
    <col min="11529" max="11530" width="12.28515625" customWidth="1"/>
    <col min="11531" max="11531" width="13" customWidth="1"/>
    <col min="11532" max="11532" width="11.7109375" customWidth="1"/>
    <col min="11781" max="11781" width="6" customWidth="1"/>
    <col min="11782" max="11782" width="33.28515625" customWidth="1"/>
    <col min="11783" max="11783" width="7.28515625" customWidth="1"/>
    <col min="11784" max="11784" width="14" customWidth="1"/>
    <col min="11785" max="11786" width="12.28515625" customWidth="1"/>
    <col min="11787" max="11787" width="13" customWidth="1"/>
    <col min="11788" max="11788" width="11.7109375" customWidth="1"/>
    <col min="12037" max="12037" width="6" customWidth="1"/>
    <col min="12038" max="12038" width="33.28515625" customWidth="1"/>
    <col min="12039" max="12039" width="7.28515625" customWidth="1"/>
    <col min="12040" max="12040" width="14" customWidth="1"/>
    <col min="12041" max="12042" width="12.28515625" customWidth="1"/>
    <col min="12043" max="12043" width="13" customWidth="1"/>
    <col min="12044" max="12044" width="11.7109375" customWidth="1"/>
    <col min="12293" max="12293" width="6" customWidth="1"/>
    <col min="12294" max="12294" width="33.28515625" customWidth="1"/>
    <col min="12295" max="12295" width="7.28515625" customWidth="1"/>
    <col min="12296" max="12296" width="14" customWidth="1"/>
    <col min="12297" max="12298" width="12.28515625" customWidth="1"/>
    <col min="12299" max="12299" width="13" customWidth="1"/>
    <col min="12300" max="12300" width="11.7109375" customWidth="1"/>
    <col min="12549" max="12549" width="6" customWidth="1"/>
    <col min="12550" max="12550" width="33.28515625" customWidth="1"/>
    <col min="12551" max="12551" width="7.28515625" customWidth="1"/>
    <col min="12552" max="12552" width="14" customWidth="1"/>
    <col min="12553" max="12554" width="12.28515625" customWidth="1"/>
    <col min="12555" max="12555" width="13" customWidth="1"/>
    <col min="12556" max="12556" width="11.7109375" customWidth="1"/>
    <col min="12805" max="12805" width="6" customWidth="1"/>
    <col min="12806" max="12806" width="33.28515625" customWidth="1"/>
    <col min="12807" max="12807" width="7.28515625" customWidth="1"/>
    <col min="12808" max="12808" width="14" customWidth="1"/>
    <col min="12809" max="12810" width="12.28515625" customWidth="1"/>
    <col min="12811" max="12811" width="13" customWidth="1"/>
    <col min="12812" max="12812" width="11.7109375" customWidth="1"/>
    <col min="13061" max="13061" width="6" customWidth="1"/>
    <col min="13062" max="13062" width="33.28515625" customWidth="1"/>
    <col min="13063" max="13063" width="7.28515625" customWidth="1"/>
    <col min="13064" max="13064" width="14" customWidth="1"/>
    <col min="13065" max="13066" width="12.28515625" customWidth="1"/>
    <col min="13067" max="13067" width="13" customWidth="1"/>
    <col min="13068" max="13068" width="11.7109375" customWidth="1"/>
    <col min="13317" max="13317" width="6" customWidth="1"/>
    <col min="13318" max="13318" width="33.28515625" customWidth="1"/>
    <col min="13319" max="13319" width="7.28515625" customWidth="1"/>
    <col min="13320" max="13320" width="14" customWidth="1"/>
    <col min="13321" max="13322" width="12.28515625" customWidth="1"/>
    <col min="13323" max="13323" width="13" customWidth="1"/>
    <col min="13324" max="13324" width="11.7109375" customWidth="1"/>
    <col min="13573" max="13573" width="6" customWidth="1"/>
    <col min="13574" max="13574" width="33.28515625" customWidth="1"/>
    <col min="13575" max="13575" width="7.28515625" customWidth="1"/>
    <col min="13576" max="13576" width="14" customWidth="1"/>
    <col min="13577" max="13578" width="12.28515625" customWidth="1"/>
    <col min="13579" max="13579" width="13" customWidth="1"/>
    <col min="13580" max="13580" width="11.7109375" customWidth="1"/>
    <col min="13829" max="13829" width="6" customWidth="1"/>
    <col min="13830" max="13830" width="33.28515625" customWidth="1"/>
    <col min="13831" max="13831" width="7.28515625" customWidth="1"/>
    <col min="13832" max="13832" width="14" customWidth="1"/>
    <col min="13833" max="13834" width="12.28515625" customWidth="1"/>
    <col min="13835" max="13835" width="13" customWidth="1"/>
    <col min="13836" max="13836" width="11.7109375" customWidth="1"/>
    <col min="14085" max="14085" width="6" customWidth="1"/>
    <col min="14086" max="14086" width="33.28515625" customWidth="1"/>
    <col min="14087" max="14087" width="7.28515625" customWidth="1"/>
    <col min="14088" max="14088" width="14" customWidth="1"/>
    <col min="14089" max="14090" width="12.28515625" customWidth="1"/>
    <col min="14091" max="14091" width="13" customWidth="1"/>
    <col min="14092" max="14092" width="11.7109375" customWidth="1"/>
    <col min="14341" max="14341" width="6" customWidth="1"/>
    <col min="14342" max="14342" width="33.28515625" customWidth="1"/>
    <col min="14343" max="14343" width="7.28515625" customWidth="1"/>
    <col min="14344" max="14344" width="14" customWidth="1"/>
    <col min="14345" max="14346" width="12.28515625" customWidth="1"/>
    <col min="14347" max="14347" width="13" customWidth="1"/>
    <col min="14348" max="14348" width="11.7109375" customWidth="1"/>
    <col min="14597" max="14597" width="6" customWidth="1"/>
    <col min="14598" max="14598" width="33.28515625" customWidth="1"/>
    <col min="14599" max="14599" width="7.28515625" customWidth="1"/>
    <col min="14600" max="14600" width="14" customWidth="1"/>
    <col min="14601" max="14602" width="12.28515625" customWidth="1"/>
    <col min="14603" max="14603" width="13" customWidth="1"/>
    <col min="14604" max="14604" width="11.7109375" customWidth="1"/>
    <col min="14853" max="14853" width="6" customWidth="1"/>
    <col min="14854" max="14854" width="33.28515625" customWidth="1"/>
    <col min="14855" max="14855" width="7.28515625" customWidth="1"/>
    <col min="14856" max="14856" width="14" customWidth="1"/>
    <col min="14857" max="14858" width="12.28515625" customWidth="1"/>
    <col min="14859" max="14859" width="13" customWidth="1"/>
    <col min="14860" max="14860" width="11.7109375" customWidth="1"/>
    <col min="15109" max="15109" width="6" customWidth="1"/>
    <col min="15110" max="15110" width="33.28515625" customWidth="1"/>
    <col min="15111" max="15111" width="7.28515625" customWidth="1"/>
    <col min="15112" max="15112" width="14" customWidth="1"/>
    <col min="15113" max="15114" width="12.28515625" customWidth="1"/>
    <col min="15115" max="15115" width="13" customWidth="1"/>
    <col min="15116" max="15116" width="11.7109375" customWidth="1"/>
    <col min="15365" max="15365" width="6" customWidth="1"/>
    <col min="15366" max="15366" width="33.28515625" customWidth="1"/>
    <col min="15367" max="15367" width="7.28515625" customWidth="1"/>
    <col min="15368" max="15368" width="14" customWidth="1"/>
    <col min="15369" max="15370" width="12.28515625" customWidth="1"/>
    <col min="15371" max="15371" width="13" customWidth="1"/>
    <col min="15372" max="15372" width="11.7109375" customWidth="1"/>
    <col min="15621" max="15621" width="6" customWidth="1"/>
    <col min="15622" max="15622" width="33.28515625" customWidth="1"/>
    <col min="15623" max="15623" width="7.28515625" customWidth="1"/>
    <col min="15624" max="15624" width="14" customWidth="1"/>
    <col min="15625" max="15626" width="12.28515625" customWidth="1"/>
    <col min="15627" max="15627" width="13" customWidth="1"/>
    <col min="15628" max="15628" width="11.7109375" customWidth="1"/>
    <col min="15877" max="15877" width="6" customWidth="1"/>
    <col min="15878" max="15878" width="33.28515625" customWidth="1"/>
    <col min="15879" max="15879" width="7.28515625" customWidth="1"/>
    <col min="15880" max="15880" width="14" customWidth="1"/>
    <col min="15881" max="15882" width="12.28515625" customWidth="1"/>
    <col min="15883" max="15883" width="13" customWidth="1"/>
    <col min="15884" max="15884" width="11.7109375" customWidth="1"/>
    <col min="16133" max="16133" width="6" customWidth="1"/>
    <col min="16134" max="16134" width="33.28515625" customWidth="1"/>
    <col min="16135" max="16135" width="7.28515625" customWidth="1"/>
    <col min="16136" max="16136" width="14" customWidth="1"/>
    <col min="16137" max="16138" width="12.28515625" customWidth="1"/>
    <col min="16139" max="16139" width="13" customWidth="1"/>
    <col min="16140" max="16140" width="11.7109375" customWidth="1"/>
  </cols>
  <sheetData>
    <row r="1" spans="1:14" x14ac:dyDescent="0.25">
      <c r="A1" s="97" t="s">
        <v>436</v>
      </c>
      <c r="B1" s="19"/>
      <c r="C1" s="19"/>
      <c r="D1" s="19"/>
      <c r="E1" s="19"/>
      <c r="F1" s="19"/>
      <c r="G1" s="405"/>
      <c r="H1" s="405"/>
      <c r="I1" s="405"/>
      <c r="J1" s="405"/>
      <c r="K1" s="405"/>
      <c r="L1" s="405"/>
      <c r="M1" s="405"/>
    </row>
    <row r="3" spans="1:14" x14ac:dyDescent="0.25">
      <c r="A3" s="352" t="s">
        <v>82</v>
      </c>
      <c r="B3" s="352"/>
      <c r="C3" s="352"/>
      <c r="D3" s="352"/>
      <c r="E3" s="352"/>
    </row>
    <row r="4" spans="1:14" x14ac:dyDescent="0.25">
      <c r="A4" s="353"/>
      <c r="B4" s="353"/>
      <c r="C4" s="353"/>
      <c r="D4" s="352"/>
      <c r="E4" s="352"/>
    </row>
    <row r="5" spans="1:14" x14ac:dyDescent="0.25">
      <c r="A5" s="383" t="s">
        <v>37</v>
      </c>
      <c r="B5" s="384"/>
      <c r="C5" s="373" t="s">
        <v>556</v>
      </c>
      <c r="D5" s="374"/>
      <c r="E5" s="42"/>
    </row>
    <row r="6" spans="1:14" x14ac:dyDescent="0.25">
      <c r="A6" s="35" t="s">
        <v>83</v>
      </c>
      <c r="B6" s="77"/>
      <c r="C6" s="78" t="s">
        <v>483</v>
      </c>
      <c r="D6" s="79"/>
    </row>
    <row r="7" spans="1:14" x14ac:dyDescent="0.25">
      <c r="A7" s="35" t="s">
        <v>84</v>
      </c>
      <c r="B7" s="77"/>
      <c r="C7" s="78" t="s">
        <v>85</v>
      </c>
      <c r="D7" s="79"/>
    </row>
    <row r="8" spans="1:14" x14ac:dyDescent="0.25">
      <c r="A8" s="35" t="s">
        <v>86</v>
      </c>
      <c r="B8" s="77"/>
      <c r="C8" s="167" t="s">
        <v>429</v>
      </c>
      <c r="D8" s="79"/>
    </row>
    <row r="9" spans="1:14" ht="15.75" thickBot="1" x14ac:dyDescent="0.3"/>
    <row r="10" spans="1:14" ht="15" customHeight="1" x14ac:dyDescent="0.25">
      <c r="A10" s="406" t="s">
        <v>215</v>
      </c>
      <c r="B10" s="454"/>
      <c r="C10" s="363" t="s">
        <v>216</v>
      </c>
      <c r="D10" s="363" t="s">
        <v>27</v>
      </c>
      <c r="E10" s="363" t="s">
        <v>28</v>
      </c>
      <c r="F10" s="363" t="s">
        <v>29</v>
      </c>
      <c r="G10" s="363" t="s">
        <v>57</v>
      </c>
      <c r="H10" s="363"/>
      <c r="I10" s="363" t="s">
        <v>355</v>
      </c>
      <c r="J10" s="363" t="s">
        <v>356</v>
      </c>
      <c r="K10" s="363" t="s">
        <v>478</v>
      </c>
      <c r="L10" s="363" t="s">
        <v>217</v>
      </c>
      <c r="M10" s="363" t="s">
        <v>58</v>
      </c>
      <c r="N10" s="365" t="s">
        <v>43</v>
      </c>
    </row>
    <row r="11" spans="1:14" ht="15" customHeight="1" x14ac:dyDescent="0.25">
      <c r="A11" s="455"/>
      <c r="B11" s="378"/>
      <c r="C11" s="364"/>
      <c r="D11" s="364"/>
      <c r="E11" s="364"/>
      <c r="F11" s="364"/>
      <c r="G11" s="364" t="s">
        <v>31</v>
      </c>
      <c r="H11" s="364" t="s">
        <v>32</v>
      </c>
      <c r="I11" s="364"/>
      <c r="J11" s="364"/>
      <c r="K11" s="364"/>
      <c r="L11" s="364"/>
      <c r="M11" s="364"/>
      <c r="N11" s="366"/>
    </row>
    <row r="12" spans="1:14" ht="27.75" customHeight="1" x14ac:dyDescent="0.25">
      <c r="A12" s="455"/>
      <c r="B12" s="378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6"/>
    </row>
    <row r="13" spans="1:14" ht="27.75" customHeight="1" x14ac:dyDescent="0.25">
      <c r="A13" s="455"/>
      <c r="B13" s="378"/>
      <c r="C13" s="39" t="s">
        <v>88</v>
      </c>
      <c r="D13" s="39" t="s">
        <v>89</v>
      </c>
      <c r="E13" s="39" t="s">
        <v>90</v>
      </c>
      <c r="F13" s="39" t="s">
        <v>91</v>
      </c>
      <c r="G13" s="39" t="s">
        <v>94</v>
      </c>
      <c r="H13" s="39" t="s">
        <v>95</v>
      </c>
      <c r="I13" s="39" t="s">
        <v>96</v>
      </c>
      <c r="J13" s="39" t="s">
        <v>97</v>
      </c>
      <c r="K13" s="39" t="s">
        <v>98</v>
      </c>
      <c r="L13" s="39" t="s">
        <v>235</v>
      </c>
      <c r="M13" s="39" t="s">
        <v>236</v>
      </c>
      <c r="N13" s="72" t="s">
        <v>241</v>
      </c>
    </row>
    <row r="14" spans="1:14" s="48" customFormat="1" ht="12.75" customHeight="1" x14ac:dyDescent="0.25">
      <c r="A14" s="416" t="s">
        <v>68</v>
      </c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19"/>
    </row>
    <row r="15" spans="1:14" x14ac:dyDescent="0.25">
      <c r="A15" s="73" t="s">
        <v>88</v>
      </c>
      <c r="B15" s="41">
        <v>1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75"/>
    </row>
    <row r="16" spans="1:14" x14ac:dyDescent="0.25">
      <c r="A16" s="73" t="s">
        <v>89</v>
      </c>
      <c r="B16" s="41">
        <v>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175"/>
    </row>
    <row r="17" spans="1:14" x14ac:dyDescent="0.25">
      <c r="A17" s="73" t="s">
        <v>90</v>
      </c>
      <c r="B17" s="41">
        <v>3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175"/>
    </row>
    <row r="18" spans="1:14" x14ac:dyDescent="0.25">
      <c r="A18" s="73" t="s">
        <v>91</v>
      </c>
      <c r="B18" s="41">
        <v>4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175"/>
    </row>
    <row r="19" spans="1:14" x14ac:dyDescent="0.25">
      <c r="A19" s="73" t="s">
        <v>94</v>
      </c>
      <c r="B19" s="41">
        <v>5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175"/>
    </row>
    <row r="20" spans="1:14" x14ac:dyDescent="0.25">
      <c r="A20" s="73" t="s">
        <v>95</v>
      </c>
      <c r="B20" s="41">
        <v>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175"/>
    </row>
    <row r="21" spans="1:14" x14ac:dyDescent="0.25">
      <c r="A21" s="73" t="s">
        <v>96</v>
      </c>
      <c r="B21" s="41">
        <v>7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175"/>
    </row>
    <row r="22" spans="1:14" x14ac:dyDescent="0.25">
      <c r="A22" s="73" t="s">
        <v>97</v>
      </c>
      <c r="B22" s="41">
        <v>8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175"/>
    </row>
    <row r="23" spans="1:14" x14ac:dyDescent="0.25">
      <c r="A23" s="73" t="s">
        <v>98</v>
      </c>
      <c r="B23" s="41">
        <v>9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175"/>
    </row>
    <row r="24" spans="1:14" x14ac:dyDescent="0.25">
      <c r="A24" s="73">
        <v>100</v>
      </c>
      <c r="B24" s="41">
        <v>10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175"/>
    </row>
    <row r="25" spans="1:14" ht="15.75" thickBot="1" x14ac:dyDescent="0.3">
      <c r="A25" s="107">
        <v>110</v>
      </c>
      <c r="B25" s="118" t="s">
        <v>34</v>
      </c>
      <c r="C25" s="176"/>
      <c r="D25" s="176"/>
      <c r="E25" s="176"/>
      <c r="F25" s="176"/>
      <c r="G25" s="273">
        <f>SUM(G15:G24)</f>
        <v>0</v>
      </c>
      <c r="H25" s="273">
        <f>SUM(H15:H24)</f>
        <v>0</v>
      </c>
      <c r="I25" s="177"/>
      <c r="J25" s="177"/>
      <c r="K25" s="273">
        <f>SUM(K15:K24)</f>
        <v>0</v>
      </c>
      <c r="L25" s="177"/>
      <c r="M25" s="177"/>
      <c r="N25" s="117"/>
    </row>
    <row r="28" spans="1:14" x14ac:dyDescent="0.25">
      <c r="A28" s="348" t="s">
        <v>99</v>
      </c>
      <c r="B28" s="349"/>
      <c r="C28" s="349"/>
      <c r="D28" s="350"/>
    </row>
    <row r="30" spans="1:14" x14ac:dyDescent="0.25">
      <c r="A30" s="351" t="s">
        <v>100</v>
      </c>
      <c r="B30" s="351"/>
      <c r="C30" s="351"/>
      <c r="D30" s="351"/>
    </row>
    <row r="32" spans="1:14" x14ac:dyDescent="0.25">
      <c r="A32" s="348" t="s">
        <v>99</v>
      </c>
      <c r="B32" s="349"/>
      <c r="C32" s="349"/>
      <c r="D32" s="350"/>
    </row>
    <row r="34" spans="1:4" x14ac:dyDescent="0.25">
      <c r="A34" s="351" t="s">
        <v>100</v>
      </c>
      <c r="B34" s="351"/>
      <c r="C34" s="351"/>
      <c r="D34" s="351"/>
    </row>
  </sheetData>
  <sheetProtection sheet="1" objects="1" scenarios="1"/>
  <mergeCells count="23">
    <mergeCell ref="G1:M1"/>
    <mergeCell ref="H11:H12"/>
    <mergeCell ref="A3:E4"/>
    <mergeCell ref="C10:C12"/>
    <mergeCell ref="D10:D12"/>
    <mergeCell ref="E10:E12"/>
    <mergeCell ref="M10:M12"/>
    <mergeCell ref="C5:D5"/>
    <mergeCell ref="A5:B5"/>
    <mergeCell ref="A28:D28"/>
    <mergeCell ref="A30:D30"/>
    <mergeCell ref="A32:D32"/>
    <mergeCell ref="A34:D34"/>
    <mergeCell ref="N10:N12"/>
    <mergeCell ref="G11:G12"/>
    <mergeCell ref="A14:N14"/>
    <mergeCell ref="F10:F12"/>
    <mergeCell ref="I10:I12"/>
    <mergeCell ref="K10:K12"/>
    <mergeCell ref="L10:L12"/>
    <mergeCell ref="G10:H10"/>
    <mergeCell ref="J10:J12"/>
    <mergeCell ref="A10:B13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6"/>
  <sheetViews>
    <sheetView workbookViewId="0">
      <selection activeCell="K16" sqref="K16"/>
    </sheetView>
  </sheetViews>
  <sheetFormatPr defaultRowHeight="15" x14ac:dyDescent="0.25"/>
  <cols>
    <col min="1" max="1" width="8.7109375" customWidth="1"/>
    <col min="2" max="2" width="37.5703125" customWidth="1"/>
    <col min="3" max="6" width="14.7109375" customWidth="1"/>
    <col min="257" max="257" width="6.85546875" customWidth="1"/>
    <col min="258" max="258" width="23" customWidth="1"/>
    <col min="259" max="259" width="14.140625" customWidth="1"/>
    <col min="260" max="260" width="14" customWidth="1"/>
    <col min="261" max="261" width="12.7109375" customWidth="1"/>
    <col min="262" max="262" width="15.42578125" customWidth="1"/>
    <col min="513" max="513" width="6.85546875" customWidth="1"/>
    <col min="514" max="514" width="23" customWidth="1"/>
    <col min="515" max="515" width="14.140625" customWidth="1"/>
    <col min="516" max="516" width="14" customWidth="1"/>
    <col min="517" max="517" width="12.7109375" customWidth="1"/>
    <col min="518" max="518" width="15.42578125" customWidth="1"/>
    <col min="769" max="769" width="6.85546875" customWidth="1"/>
    <col min="770" max="770" width="23" customWidth="1"/>
    <col min="771" max="771" width="14.140625" customWidth="1"/>
    <col min="772" max="772" width="14" customWidth="1"/>
    <col min="773" max="773" width="12.7109375" customWidth="1"/>
    <col min="774" max="774" width="15.42578125" customWidth="1"/>
    <col min="1025" max="1025" width="6.85546875" customWidth="1"/>
    <col min="1026" max="1026" width="23" customWidth="1"/>
    <col min="1027" max="1027" width="14.140625" customWidth="1"/>
    <col min="1028" max="1028" width="14" customWidth="1"/>
    <col min="1029" max="1029" width="12.7109375" customWidth="1"/>
    <col min="1030" max="1030" width="15.42578125" customWidth="1"/>
    <col min="1281" max="1281" width="6.85546875" customWidth="1"/>
    <col min="1282" max="1282" width="23" customWidth="1"/>
    <col min="1283" max="1283" width="14.140625" customWidth="1"/>
    <col min="1284" max="1284" width="14" customWidth="1"/>
    <col min="1285" max="1285" width="12.7109375" customWidth="1"/>
    <col min="1286" max="1286" width="15.42578125" customWidth="1"/>
    <col min="1537" max="1537" width="6.85546875" customWidth="1"/>
    <col min="1538" max="1538" width="23" customWidth="1"/>
    <col min="1539" max="1539" width="14.140625" customWidth="1"/>
    <col min="1540" max="1540" width="14" customWidth="1"/>
    <col min="1541" max="1541" width="12.7109375" customWidth="1"/>
    <col min="1542" max="1542" width="15.42578125" customWidth="1"/>
    <col min="1793" max="1793" width="6.85546875" customWidth="1"/>
    <col min="1794" max="1794" width="23" customWidth="1"/>
    <col min="1795" max="1795" width="14.140625" customWidth="1"/>
    <col min="1796" max="1796" width="14" customWidth="1"/>
    <col min="1797" max="1797" width="12.7109375" customWidth="1"/>
    <col min="1798" max="1798" width="15.42578125" customWidth="1"/>
    <col min="2049" max="2049" width="6.85546875" customWidth="1"/>
    <col min="2050" max="2050" width="23" customWidth="1"/>
    <col min="2051" max="2051" width="14.140625" customWidth="1"/>
    <col min="2052" max="2052" width="14" customWidth="1"/>
    <col min="2053" max="2053" width="12.7109375" customWidth="1"/>
    <col min="2054" max="2054" width="15.42578125" customWidth="1"/>
    <col min="2305" max="2305" width="6.85546875" customWidth="1"/>
    <col min="2306" max="2306" width="23" customWidth="1"/>
    <col min="2307" max="2307" width="14.140625" customWidth="1"/>
    <col min="2308" max="2308" width="14" customWidth="1"/>
    <col min="2309" max="2309" width="12.7109375" customWidth="1"/>
    <col min="2310" max="2310" width="15.42578125" customWidth="1"/>
    <col min="2561" max="2561" width="6.85546875" customWidth="1"/>
    <col min="2562" max="2562" width="23" customWidth="1"/>
    <col min="2563" max="2563" width="14.140625" customWidth="1"/>
    <col min="2564" max="2564" width="14" customWidth="1"/>
    <col min="2565" max="2565" width="12.7109375" customWidth="1"/>
    <col min="2566" max="2566" width="15.42578125" customWidth="1"/>
    <col min="2817" max="2817" width="6.85546875" customWidth="1"/>
    <col min="2818" max="2818" width="23" customWidth="1"/>
    <col min="2819" max="2819" width="14.140625" customWidth="1"/>
    <col min="2820" max="2820" width="14" customWidth="1"/>
    <col min="2821" max="2821" width="12.7109375" customWidth="1"/>
    <col min="2822" max="2822" width="15.42578125" customWidth="1"/>
    <col min="3073" max="3073" width="6.85546875" customWidth="1"/>
    <col min="3074" max="3074" width="23" customWidth="1"/>
    <col min="3075" max="3075" width="14.140625" customWidth="1"/>
    <col min="3076" max="3076" width="14" customWidth="1"/>
    <col min="3077" max="3077" width="12.7109375" customWidth="1"/>
    <col min="3078" max="3078" width="15.42578125" customWidth="1"/>
    <col min="3329" max="3329" width="6.85546875" customWidth="1"/>
    <col min="3330" max="3330" width="23" customWidth="1"/>
    <col min="3331" max="3331" width="14.140625" customWidth="1"/>
    <col min="3332" max="3332" width="14" customWidth="1"/>
    <col min="3333" max="3333" width="12.7109375" customWidth="1"/>
    <col min="3334" max="3334" width="15.42578125" customWidth="1"/>
    <col min="3585" max="3585" width="6.85546875" customWidth="1"/>
    <col min="3586" max="3586" width="23" customWidth="1"/>
    <col min="3587" max="3587" width="14.140625" customWidth="1"/>
    <col min="3588" max="3588" width="14" customWidth="1"/>
    <col min="3589" max="3589" width="12.7109375" customWidth="1"/>
    <col min="3590" max="3590" width="15.42578125" customWidth="1"/>
    <col min="3841" max="3841" width="6.85546875" customWidth="1"/>
    <col min="3842" max="3842" width="23" customWidth="1"/>
    <col min="3843" max="3843" width="14.140625" customWidth="1"/>
    <col min="3844" max="3844" width="14" customWidth="1"/>
    <col min="3845" max="3845" width="12.7109375" customWidth="1"/>
    <col min="3846" max="3846" width="15.42578125" customWidth="1"/>
    <col min="4097" max="4097" width="6.85546875" customWidth="1"/>
    <col min="4098" max="4098" width="23" customWidth="1"/>
    <col min="4099" max="4099" width="14.140625" customWidth="1"/>
    <col min="4100" max="4100" width="14" customWidth="1"/>
    <col min="4101" max="4101" width="12.7109375" customWidth="1"/>
    <col min="4102" max="4102" width="15.42578125" customWidth="1"/>
    <col min="4353" max="4353" width="6.85546875" customWidth="1"/>
    <col min="4354" max="4354" width="23" customWidth="1"/>
    <col min="4355" max="4355" width="14.140625" customWidth="1"/>
    <col min="4356" max="4356" width="14" customWidth="1"/>
    <col min="4357" max="4357" width="12.7109375" customWidth="1"/>
    <col min="4358" max="4358" width="15.42578125" customWidth="1"/>
    <col min="4609" max="4609" width="6.85546875" customWidth="1"/>
    <col min="4610" max="4610" width="23" customWidth="1"/>
    <col min="4611" max="4611" width="14.140625" customWidth="1"/>
    <col min="4612" max="4612" width="14" customWidth="1"/>
    <col min="4613" max="4613" width="12.7109375" customWidth="1"/>
    <col min="4614" max="4614" width="15.42578125" customWidth="1"/>
    <col min="4865" max="4865" width="6.85546875" customWidth="1"/>
    <col min="4866" max="4866" width="23" customWidth="1"/>
    <col min="4867" max="4867" width="14.140625" customWidth="1"/>
    <col min="4868" max="4868" width="14" customWidth="1"/>
    <col min="4869" max="4869" width="12.7109375" customWidth="1"/>
    <col min="4870" max="4870" width="15.42578125" customWidth="1"/>
    <col min="5121" max="5121" width="6.85546875" customWidth="1"/>
    <col min="5122" max="5122" width="23" customWidth="1"/>
    <col min="5123" max="5123" width="14.140625" customWidth="1"/>
    <col min="5124" max="5124" width="14" customWidth="1"/>
    <col min="5125" max="5125" width="12.7109375" customWidth="1"/>
    <col min="5126" max="5126" width="15.42578125" customWidth="1"/>
    <col min="5377" max="5377" width="6.85546875" customWidth="1"/>
    <col min="5378" max="5378" width="23" customWidth="1"/>
    <col min="5379" max="5379" width="14.140625" customWidth="1"/>
    <col min="5380" max="5380" width="14" customWidth="1"/>
    <col min="5381" max="5381" width="12.7109375" customWidth="1"/>
    <col min="5382" max="5382" width="15.42578125" customWidth="1"/>
    <col min="5633" max="5633" width="6.85546875" customWidth="1"/>
    <col min="5634" max="5634" width="23" customWidth="1"/>
    <col min="5635" max="5635" width="14.140625" customWidth="1"/>
    <col min="5636" max="5636" width="14" customWidth="1"/>
    <col min="5637" max="5637" width="12.7109375" customWidth="1"/>
    <col min="5638" max="5638" width="15.42578125" customWidth="1"/>
    <col min="5889" max="5889" width="6.85546875" customWidth="1"/>
    <col min="5890" max="5890" width="23" customWidth="1"/>
    <col min="5891" max="5891" width="14.140625" customWidth="1"/>
    <col min="5892" max="5892" width="14" customWidth="1"/>
    <col min="5893" max="5893" width="12.7109375" customWidth="1"/>
    <col min="5894" max="5894" width="15.42578125" customWidth="1"/>
    <col min="6145" max="6145" width="6.85546875" customWidth="1"/>
    <col min="6146" max="6146" width="23" customWidth="1"/>
    <col min="6147" max="6147" width="14.140625" customWidth="1"/>
    <col min="6148" max="6148" width="14" customWidth="1"/>
    <col min="6149" max="6149" width="12.7109375" customWidth="1"/>
    <col min="6150" max="6150" width="15.42578125" customWidth="1"/>
    <col min="6401" max="6401" width="6.85546875" customWidth="1"/>
    <col min="6402" max="6402" width="23" customWidth="1"/>
    <col min="6403" max="6403" width="14.140625" customWidth="1"/>
    <col min="6404" max="6404" width="14" customWidth="1"/>
    <col min="6405" max="6405" width="12.7109375" customWidth="1"/>
    <col min="6406" max="6406" width="15.42578125" customWidth="1"/>
    <col min="6657" max="6657" width="6.85546875" customWidth="1"/>
    <col min="6658" max="6658" width="23" customWidth="1"/>
    <col min="6659" max="6659" width="14.140625" customWidth="1"/>
    <col min="6660" max="6660" width="14" customWidth="1"/>
    <col min="6661" max="6661" width="12.7109375" customWidth="1"/>
    <col min="6662" max="6662" width="15.42578125" customWidth="1"/>
    <col min="6913" max="6913" width="6.85546875" customWidth="1"/>
    <col min="6914" max="6914" width="23" customWidth="1"/>
    <col min="6915" max="6915" width="14.140625" customWidth="1"/>
    <col min="6916" max="6916" width="14" customWidth="1"/>
    <col min="6917" max="6917" width="12.7109375" customWidth="1"/>
    <col min="6918" max="6918" width="15.42578125" customWidth="1"/>
    <col min="7169" max="7169" width="6.85546875" customWidth="1"/>
    <col min="7170" max="7170" width="23" customWidth="1"/>
    <col min="7171" max="7171" width="14.140625" customWidth="1"/>
    <col min="7172" max="7172" width="14" customWidth="1"/>
    <col min="7173" max="7173" width="12.7109375" customWidth="1"/>
    <col min="7174" max="7174" width="15.42578125" customWidth="1"/>
    <col min="7425" max="7425" width="6.85546875" customWidth="1"/>
    <col min="7426" max="7426" width="23" customWidth="1"/>
    <col min="7427" max="7427" width="14.140625" customWidth="1"/>
    <col min="7428" max="7428" width="14" customWidth="1"/>
    <col min="7429" max="7429" width="12.7109375" customWidth="1"/>
    <col min="7430" max="7430" width="15.42578125" customWidth="1"/>
    <col min="7681" max="7681" width="6.85546875" customWidth="1"/>
    <col min="7682" max="7682" width="23" customWidth="1"/>
    <col min="7683" max="7683" width="14.140625" customWidth="1"/>
    <col min="7684" max="7684" width="14" customWidth="1"/>
    <col min="7685" max="7685" width="12.7109375" customWidth="1"/>
    <col min="7686" max="7686" width="15.42578125" customWidth="1"/>
    <col min="7937" max="7937" width="6.85546875" customWidth="1"/>
    <col min="7938" max="7938" width="23" customWidth="1"/>
    <col min="7939" max="7939" width="14.140625" customWidth="1"/>
    <col min="7940" max="7940" width="14" customWidth="1"/>
    <col min="7941" max="7941" width="12.7109375" customWidth="1"/>
    <col min="7942" max="7942" width="15.42578125" customWidth="1"/>
    <col min="8193" max="8193" width="6.85546875" customWidth="1"/>
    <col min="8194" max="8194" width="23" customWidth="1"/>
    <col min="8195" max="8195" width="14.140625" customWidth="1"/>
    <col min="8196" max="8196" width="14" customWidth="1"/>
    <col min="8197" max="8197" width="12.7109375" customWidth="1"/>
    <col min="8198" max="8198" width="15.42578125" customWidth="1"/>
    <col min="8449" max="8449" width="6.85546875" customWidth="1"/>
    <col min="8450" max="8450" width="23" customWidth="1"/>
    <col min="8451" max="8451" width="14.140625" customWidth="1"/>
    <col min="8452" max="8452" width="14" customWidth="1"/>
    <col min="8453" max="8453" width="12.7109375" customWidth="1"/>
    <col min="8454" max="8454" width="15.42578125" customWidth="1"/>
    <col min="8705" max="8705" width="6.85546875" customWidth="1"/>
    <col min="8706" max="8706" width="23" customWidth="1"/>
    <col min="8707" max="8707" width="14.140625" customWidth="1"/>
    <col min="8708" max="8708" width="14" customWidth="1"/>
    <col min="8709" max="8709" width="12.7109375" customWidth="1"/>
    <col min="8710" max="8710" width="15.42578125" customWidth="1"/>
    <col min="8961" max="8961" width="6.85546875" customWidth="1"/>
    <col min="8962" max="8962" width="23" customWidth="1"/>
    <col min="8963" max="8963" width="14.140625" customWidth="1"/>
    <col min="8964" max="8964" width="14" customWidth="1"/>
    <col min="8965" max="8965" width="12.7109375" customWidth="1"/>
    <col min="8966" max="8966" width="15.42578125" customWidth="1"/>
    <col min="9217" max="9217" width="6.85546875" customWidth="1"/>
    <col min="9218" max="9218" width="23" customWidth="1"/>
    <col min="9219" max="9219" width="14.140625" customWidth="1"/>
    <col min="9220" max="9220" width="14" customWidth="1"/>
    <col min="9221" max="9221" width="12.7109375" customWidth="1"/>
    <col min="9222" max="9222" width="15.42578125" customWidth="1"/>
    <col min="9473" max="9473" width="6.85546875" customWidth="1"/>
    <col min="9474" max="9474" width="23" customWidth="1"/>
    <col min="9475" max="9475" width="14.140625" customWidth="1"/>
    <col min="9476" max="9476" width="14" customWidth="1"/>
    <col min="9477" max="9477" width="12.7109375" customWidth="1"/>
    <col min="9478" max="9478" width="15.42578125" customWidth="1"/>
    <col min="9729" max="9729" width="6.85546875" customWidth="1"/>
    <col min="9730" max="9730" width="23" customWidth="1"/>
    <col min="9731" max="9731" width="14.140625" customWidth="1"/>
    <col min="9732" max="9732" width="14" customWidth="1"/>
    <col min="9733" max="9733" width="12.7109375" customWidth="1"/>
    <col min="9734" max="9734" width="15.42578125" customWidth="1"/>
    <col min="9985" max="9985" width="6.85546875" customWidth="1"/>
    <col min="9986" max="9986" width="23" customWidth="1"/>
    <col min="9987" max="9987" width="14.140625" customWidth="1"/>
    <col min="9988" max="9988" width="14" customWidth="1"/>
    <col min="9989" max="9989" width="12.7109375" customWidth="1"/>
    <col min="9990" max="9990" width="15.42578125" customWidth="1"/>
    <col min="10241" max="10241" width="6.85546875" customWidth="1"/>
    <col min="10242" max="10242" width="23" customWidth="1"/>
    <col min="10243" max="10243" width="14.140625" customWidth="1"/>
    <col min="10244" max="10244" width="14" customWidth="1"/>
    <col min="10245" max="10245" width="12.7109375" customWidth="1"/>
    <col min="10246" max="10246" width="15.42578125" customWidth="1"/>
    <col min="10497" max="10497" width="6.85546875" customWidth="1"/>
    <col min="10498" max="10498" width="23" customWidth="1"/>
    <col min="10499" max="10499" width="14.140625" customWidth="1"/>
    <col min="10500" max="10500" width="14" customWidth="1"/>
    <col min="10501" max="10501" width="12.7109375" customWidth="1"/>
    <col min="10502" max="10502" width="15.42578125" customWidth="1"/>
    <col min="10753" max="10753" width="6.85546875" customWidth="1"/>
    <col min="10754" max="10754" width="23" customWidth="1"/>
    <col min="10755" max="10755" width="14.140625" customWidth="1"/>
    <col min="10756" max="10756" width="14" customWidth="1"/>
    <col min="10757" max="10757" width="12.7109375" customWidth="1"/>
    <col min="10758" max="10758" width="15.42578125" customWidth="1"/>
    <col min="11009" max="11009" width="6.85546875" customWidth="1"/>
    <col min="11010" max="11010" width="23" customWidth="1"/>
    <col min="11011" max="11011" width="14.140625" customWidth="1"/>
    <col min="11012" max="11012" width="14" customWidth="1"/>
    <col min="11013" max="11013" width="12.7109375" customWidth="1"/>
    <col min="11014" max="11014" width="15.42578125" customWidth="1"/>
    <col min="11265" max="11265" width="6.85546875" customWidth="1"/>
    <col min="11266" max="11266" width="23" customWidth="1"/>
    <col min="11267" max="11267" width="14.140625" customWidth="1"/>
    <col min="11268" max="11268" width="14" customWidth="1"/>
    <col min="11269" max="11269" width="12.7109375" customWidth="1"/>
    <col min="11270" max="11270" width="15.42578125" customWidth="1"/>
    <col min="11521" max="11521" width="6.85546875" customWidth="1"/>
    <col min="11522" max="11522" width="23" customWidth="1"/>
    <col min="11523" max="11523" width="14.140625" customWidth="1"/>
    <col min="11524" max="11524" width="14" customWidth="1"/>
    <col min="11525" max="11525" width="12.7109375" customWidth="1"/>
    <col min="11526" max="11526" width="15.42578125" customWidth="1"/>
    <col min="11777" max="11777" width="6.85546875" customWidth="1"/>
    <col min="11778" max="11778" width="23" customWidth="1"/>
    <col min="11779" max="11779" width="14.140625" customWidth="1"/>
    <col min="11780" max="11780" width="14" customWidth="1"/>
    <col min="11781" max="11781" width="12.7109375" customWidth="1"/>
    <col min="11782" max="11782" width="15.42578125" customWidth="1"/>
    <col min="12033" max="12033" width="6.85546875" customWidth="1"/>
    <col min="12034" max="12034" width="23" customWidth="1"/>
    <col min="12035" max="12035" width="14.140625" customWidth="1"/>
    <col min="12036" max="12036" width="14" customWidth="1"/>
    <col min="12037" max="12037" width="12.7109375" customWidth="1"/>
    <col min="12038" max="12038" width="15.42578125" customWidth="1"/>
    <col min="12289" max="12289" width="6.85546875" customWidth="1"/>
    <col min="12290" max="12290" width="23" customWidth="1"/>
    <col min="12291" max="12291" width="14.140625" customWidth="1"/>
    <col min="12292" max="12292" width="14" customWidth="1"/>
    <col min="12293" max="12293" width="12.7109375" customWidth="1"/>
    <col min="12294" max="12294" width="15.42578125" customWidth="1"/>
    <col min="12545" max="12545" width="6.85546875" customWidth="1"/>
    <col min="12546" max="12546" width="23" customWidth="1"/>
    <col min="12547" max="12547" width="14.140625" customWidth="1"/>
    <col min="12548" max="12548" width="14" customWidth="1"/>
    <col min="12549" max="12549" width="12.7109375" customWidth="1"/>
    <col min="12550" max="12550" width="15.42578125" customWidth="1"/>
    <col min="12801" max="12801" width="6.85546875" customWidth="1"/>
    <col min="12802" max="12802" width="23" customWidth="1"/>
    <col min="12803" max="12803" width="14.140625" customWidth="1"/>
    <col min="12804" max="12804" width="14" customWidth="1"/>
    <col min="12805" max="12805" width="12.7109375" customWidth="1"/>
    <col min="12806" max="12806" width="15.42578125" customWidth="1"/>
    <col min="13057" max="13057" width="6.85546875" customWidth="1"/>
    <col min="13058" max="13058" width="23" customWidth="1"/>
    <col min="13059" max="13059" width="14.140625" customWidth="1"/>
    <col min="13060" max="13060" width="14" customWidth="1"/>
    <col min="13061" max="13061" width="12.7109375" customWidth="1"/>
    <col min="13062" max="13062" width="15.42578125" customWidth="1"/>
    <col min="13313" max="13313" width="6.85546875" customWidth="1"/>
    <col min="13314" max="13314" width="23" customWidth="1"/>
    <col min="13315" max="13315" width="14.140625" customWidth="1"/>
    <col min="13316" max="13316" width="14" customWidth="1"/>
    <col min="13317" max="13317" width="12.7109375" customWidth="1"/>
    <col min="13318" max="13318" width="15.42578125" customWidth="1"/>
    <col min="13569" max="13569" width="6.85546875" customWidth="1"/>
    <col min="13570" max="13570" width="23" customWidth="1"/>
    <col min="13571" max="13571" width="14.140625" customWidth="1"/>
    <col min="13572" max="13572" width="14" customWidth="1"/>
    <col min="13573" max="13573" width="12.7109375" customWidth="1"/>
    <col min="13574" max="13574" width="15.42578125" customWidth="1"/>
    <col min="13825" max="13825" width="6.85546875" customWidth="1"/>
    <col min="13826" max="13826" width="23" customWidth="1"/>
    <col min="13827" max="13827" width="14.140625" customWidth="1"/>
    <col min="13828" max="13828" width="14" customWidth="1"/>
    <col min="13829" max="13829" width="12.7109375" customWidth="1"/>
    <col min="13830" max="13830" width="15.42578125" customWidth="1"/>
    <col min="14081" max="14081" width="6.85546875" customWidth="1"/>
    <col min="14082" max="14082" width="23" customWidth="1"/>
    <col min="14083" max="14083" width="14.140625" customWidth="1"/>
    <col min="14084" max="14084" width="14" customWidth="1"/>
    <col min="14085" max="14085" width="12.7109375" customWidth="1"/>
    <col min="14086" max="14086" width="15.42578125" customWidth="1"/>
    <col min="14337" max="14337" width="6.85546875" customWidth="1"/>
    <col min="14338" max="14338" width="23" customWidth="1"/>
    <col min="14339" max="14339" width="14.140625" customWidth="1"/>
    <col min="14340" max="14340" width="14" customWidth="1"/>
    <col min="14341" max="14341" width="12.7109375" customWidth="1"/>
    <col min="14342" max="14342" width="15.42578125" customWidth="1"/>
    <col min="14593" max="14593" width="6.85546875" customWidth="1"/>
    <col min="14594" max="14594" width="23" customWidth="1"/>
    <col min="14595" max="14595" width="14.140625" customWidth="1"/>
    <col min="14596" max="14596" width="14" customWidth="1"/>
    <col min="14597" max="14597" width="12.7109375" customWidth="1"/>
    <col min="14598" max="14598" width="15.42578125" customWidth="1"/>
    <col min="14849" max="14849" width="6.85546875" customWidth="1"/>
    <col min="14850" max="14850" width="23" customWidth="1"/>
    <col min="14851" max="14851" width="14.140625" customWidth="1"/>
    <col min="14852" max="14852" width="14" customWidth="1"/>
    <col min="14853" max="14853" width="12.7109375" customWidth="1"/>
    <col min="14854" max="14854" width="15.42578125" customWidth="1"/>
    <col min="15105" max="15105" width="6.85546875" customWidth="1"/>
    <col min="15106" max="15106" width="23" customWidth="1"/>
    <col min="15107" max="15107" width="14.140625" customWidth="1"/>
    <col min="15108" max="15108" width="14" customWidth="1"/>
    <col min="15109" max="15109" width="12.7109375" customWidth="1"/>
    <col min="15110" max="15110" width="15.42578125" customWidth="1"/>
    <col min="15361" max="15361" width="6.85546875" customWidth="1"/>
    <col min="15362" max="15362" width="23" customWidth="1"/>
    <col min="15363" max="15363" width="14.140625" customWidth="1"/>
    <col min="15364" max="15364" width="14" customWidth="1"/>
    <col min="15365" max="15365" width="12.7109375" customWidth="1"/>
    <col min="15366" max="15366" width="15.42578125" customWidth="1"/>
    <col min="15617" max="15617" width="6.85546875" customWidth="1"/>
    <col min="15618" max="15618" width="23" customWidth="1"/>
    <col min="15619" max="15619" width="14.140625" customWidth="1"/>
    <col min="15620" max="15620" width="14" customWidth="1"/>
    <col min="15621" max="15621" width="12.7109375" customWidth="1"/>
    <col min="15622" max="15622" width="15.42578125" customWidth="1"/>
    <col min="15873" max="15873" width="6.85546875" customWidth="1"/>
    <col min="15874" max="15874" width="23" customWidth="1"/>
    <col min="15875" max="15875" width="14.140625" customWidth="1"/>
    <col min="15876" max="15876" width="14" customWidth="1"/>
    <col min="15877" max="15877" width="12.7109375" customWidth="1"/>
    <col min="15878" max="15878" width="15.42578125" customWidth="1"/>
    <col min="16129" max="16129" width="6.85546875" customWidth="1"/>
    <col min="16130" max="16130" width="23" customWidth="1"/>
    <col min="16131" max="16131" width="14.140625" customWidth="1"/>
    <col min="16132" max="16132" width="14" customWidth="1"/>
    <col min="16133" max="16133" width="12.7109375" customWidth="1"/>
    <col min="16134" max="16134" width="15.42578125" customWidth="1"/>
  </cols>
  <sheetData>
    <row r="1" spans="1:12" x14ac:dyDescent="0.25">
      <c r="A1" s="97" t="s">
        <v>437</v>
      </c>
      <c r="B1" s="24"/>
      <c r="C1" s="24"/>
      <c r="D1" s="24"/>
      <c r="E1" s="24"/>
      <c r="F1" s="24"/>
    </row>
    <row r="2" spans="1:12" x14ac:dyDescent="0.25">
      <c r="G2" s="47"/>
      <c r="K2" s="47"/>
      <c r="L2" s="47"/>
    </row>
    <row r="3" spans="1:12" x14ac:dyDescent="0.25">
      <c r="A3" s="352" t="s">
        <v>82</v>
      </c>
      <c r="B3" s="352"/>
      <c r="C3" s="352"/>
      <c r="D3" s="352"/>
      <c r="E3" s="352"/>
      <c r="G3" s="47"/>
      <c r="K3" s="47"/>
      <c r="L3" s="47"/>
    </row>
    <row r="4" spans="1:12" x14ac:dyDescent="0.25">
      <c r="A4" s="353"/>
      <c r="B4" s="353"/>
      <c r="C4" s="353"/>
      <c r="D4" s="352"/>
      <c r="E4" s="352"/>
    </row>
    <row r="5" spans="1:12" x14ac:dyDescent="0.25">
      <c r="A5" s="383" t="s">
        <v>218</v>
      </c>
      <c r="B5" s="384"/>
      <c r="C5" s="373" t="s">
        <v>530</v>
      </c>
      <c r="D5" s="374"/>
      <c r="E5" s="42"/>
    </row>
    <row r="6" spans="1:12" x14ac:dyDescent="0.25">
      <c r="A6" s="35" t="s">
        <v>83</v>
      </c>
      <c r="B6" s="77"/>
      <c r="C6" s="78" t="s">
        <v>483</v>
      </c>
      <c r="D6" s="79"/>
    </row>
    <row r="7" spans="1:12" x14ac:dyDescent="0.25">
      <c r="A7" s="35" t="s">
        <v>84</v>
      </c>
      <c r="B7" s="77"/>
      <c r="C7" s="78" t="s">
        <v>85</v>
      </c>
      <c r="D7" s="79"/>
    </row>
    <row r="8" spans="1:12" x14ac:dyDescent="0.25">
      <c r="A8" s="35" t="s">
        <v>86</v>
      </c>
      <c r="B8" s="77"/>
      <c r="C8" s="167" t="s">
        <v>429</v>
      </c>
      <c r="D8" s="79"/>
    </row>
    <row r="9" spans="1:12" ht="15.75" thickBot="1" x14ac:dyDescent="0.3"/>
    <row r="10" spans="1:12" x14ac:dyDescent="0.25">
      <c r="A10" s="406" t="s">
        <v>219</v>
      </c>
      <c r="B10" s="407"/>
      <c r="C10" s="363" t="s">
        <v>528</v>
      </c>
      <c r="D10" s="363" t="s">
        <v>529</v>
      </c>
      <c r="E10" s="363" t="s">
        <v>33</v>
      </c>
      <c r="F10" s="365" t="s">
        <v>34</v>
      </c>
    </row>
    <row r="11" spans="1:12" x14ac:dyDescent="0.25">
      <c r="A11" s="408"/>
      <c r="B11" s="379"/>
      <c r="C11" s="364"/>
      <c r="D11" s="364"/>
      <c r="E11" s="364"/>
      <c r="F11" s="366"/>
    </row>
    <row r="12" spans="1:12" x14ac:dyDescent="0.25">
      <c r="A12" s="408"/>
      <c r="B12" s="379"/>
      <c r="C12" s="40" t="s">
        <v>88</v>
      </c>
      <c r="D12" s="39" t="s">
        <v>89</v>
      </c>
      <c r="E12" s="39" t="s">
        <v>90</v>
      </c>
      <c r="F12" s="72" t="s">
        <v>91</v>
      </c>
    </row>
    <row r="13" spans="1:12" ht="15" customHeight="1" x14ac:dyDescent="0.25">
      <c r="A13" s="393" t="s">
        <v>30</v>
      </c>
      <c r="B13" s="394"/>
      <c r="C13" s="394"/>
      <c r="D13" s="394"/>
      <c r="E13" s="394"/>
      <c r="F13" s="395"/>
    </row>
    <row r="14" spans="1:12" ht="20.25" customHeight="1" x14ac:dyDescent="0.25">
      <c r="A14" s="180" t="s">
        <v>88</v>
      </c>
      <c r="B14" s="178" t="s">
        <v>357</v>
      </c>
      <c r="C14" s="290">
        <f>C15+C16+C17+C18+C19</f>
        <v>0</v>
      </c>
      <c r="D14" s="290">
        <f>D15+D16+D17+D18+D19</f>
        <v>0</v>
      </c>
      <c r="E14" s="290">
        <f>E15+E16+E17+E18+E19</f>
        <v>0</v>
      </c>
      <c r="F14" s="291">
        <f>F15+F16+F17+F18+F19</f>
        <v>0</v>
      </c>
    </row>
    <row r="15" spans="1:12" ht="20.25" customHeight="1" x14ac:dyDescent="0.25">
      <c r="A15" s="73" t="s">
        <v>89</v>
      </c>
      <c r="B15" s="37" t="s">
        <v>220</v>
      </c>
      <c r="C15" s="79"/>
      <c r="D15" s="79"/>
      <c r="E15" s="79"/>
      <c r="F15" s="279">
        <f>C15+D15+E15</f>
        <v>0</v>
      </c>
    </row>
    <row r="16" spans="1:12" ht="20.25" customHeight="1" x14ac:dyDescent="0.25">
      <c r="A16" s="73" t="s">
        <v>90</v>
      </c>
      <c r="B16" s="37" t="s">
        <v>221</v>
      </c>
      <c r="C16" s="79"/>
      <c r="D16" s="79"/>
      <c r="E16" s="79"/>
      <c r="F16" s="279">
        <f>C16+D16+E16</f>
        <v>0</v>
      </c>
    </row>
    <row r="17" spans="1:6" ht="21" customHeight="1" x14ac:dyDescent="0.25">
      <c r="A17" s="73" t="s">
        <v>91</v>
      </c>
      <c r="B17" s="37" t="s">
        <v>222</v>
      </c>
      <c r="C17" s="79"/>
      <c r="D17" s="79"/>
      <c r="E17" s="79"/>
      <c r="F17" s="279">
        <f>C17+D17+E17</f>
        <v>0</v>
      </c>
    </row>
    <row r="18" spans="1:6" ht="20.25" customHeight="1" x14ac:dyDescent="0.25">
      <c r="A18" s="73" t="s">
        <v>94</v>
      </c>
      <c r="B18" s="37" t="s">
        <v>223</v>
      </c>
      <c r="C18" s="79"/>
      <c r="D18" s="79"/>
      <c r="E18" s="79"/>
      <c r="F18" s="279">
        <f>C18+D18+E18</f>
        <v>0</v>
      </c>
    </row>
    <row r="19" spans="1:6" ht="19.5" customHeight="1" x14ac:dyDescent="0.25">
      <c r="A19" s="73" t="s">
        <v>95</v>
      </c>
      <c r="B19" s="37" t="s">
        <v>224</v>
      </c>
      <c r="C19" s="79"/>
      <c r="D19" s="79"/>
      <c r="E19" s="79"/>
      <c r="F19" s="279">
        <f>C19+D19+E19</f>
        <v>0</v>
      </c>
    </row>
    <row r="20" spans="1:6" ht="20.25" customHeight="1" x14ac:dyDescent="0.25">
      <c r="A20" s="181" t="s">
        <v>96</v>
      </c>
      <c r="B20" s="179" t="s">
        <v>358</v>
      </c>
      <c r="C20" s="290">
        <f>C21+C22+C23+C24+C25+C26</f>
        <v>0</v>
      </c>
      <c r="D20" s="290">
        <f>D21+D22+D23+D24+D25+D26</f>
        <v>0</v>
      </c>
      <c r="E20" s="290">
        <f>E21+E22+E23+E24+E25+E26</f>
        <v>0</v>
      </c>
      <c r="F20" s="291">
        <f>F21+F22+F23+F24+F25+F26</f>
        <v>0</v>
      </c>
    </row>
    <row r="21" spans="1:6" ht="20.25" customHeight="1" x14ac:dyDescent="0.25">
      <c r="A21" s="182" t="s">
        <v>97</v>
      </c>
      <c r="B21" s="37" t="s">
        <v>220</v>
      </c>
      <c r="C21" s="79"/>
      <c r="D21" s="79"/>
      <c r="E21" s="79"/>
      <c r="F21" s="279">
        <f t="shared" ref="F21:F26" si="0">C21+D21+E21</f>
        <v>0</v>
      </c>
    </row>
    <row r="22" spans="1:6" ht="20.25" customHeight="1" x14ac:dyDescent="0.25">
      <c r="A22" s="182" t="s">
        <v>98</v>
      </c>
      <c r="B22" s="37" t="s">
        <v>221</v>
      </c>
      <c r="C22" s="79"/>
      <c r="D22" s="79"/>
      <c r="E22" s="79"/>
      <c r="F22" s="279">
        <f t="shared" si="0"/>
        <v>0</v>
      </c>
    </row>
    <row r="23" spans="1:6" ht="20.25" customHeight="1" x14ac:dyDescent="0.25">
      <c r="A23" s="73">
        <v>100</v>
      </c>
      <c r="B23" s="37" t="s">
        <v>222</v>
      </c>
      <c r="C23" s="79"/>
      <c r="D23" s="79"/>
      <c r="E23" s="79"/>
      <c r="F23" s="279">
        <f t="shared" si="0"/>
        <v>0</v>
      </c>
    </row>
    <row r="24" spans="1:6" ht="20.25" customHeight="1" x14ac:dyDescent="0.25">
      <c r="A24" s="73">
        <v>110</v>
      </c>
      <c r="B24" s="37" t="s">
        <v>223</v>
      </c>
      <c r="C24" s="79"/>
      <c r="D24" s="79"/>
      <c r="E24" s="79"/>
      <c r="F24" s="279">
        <f t="shared" si="0"/>
        <v>0</v>
      </c>
    </row>
    <row r="25" spans="1:6" ht="20.25" customHeight="1" x14ac:dyDescent="0.25">
      <c r="A25" s="73">
        <v>120</v>
      </c>
      <c r="B25" s="37" t="s">
        <v>225</v>
      </c>
      <c r="C25" s="79"/>
      <c r="D25" s="79"/>
      <c r="E25" s="79"/>
      <c r="F25" s="279">
        <f t="shared" si="0"/>
        <v>0</v>
      </c>
    </row>
    <row r="26" spans="1:6" ht="21" customHeight="1" x14ac:dyDescent="0.25">
      <c r="A26" s="73">
        <v>130</v>
      </c>
      <c r="B26" s="37" t="s">
        <v>226</v>
      </c>
      <c r="C26" s="79"/>
      <c r="D26" s="79"/>
      <c r="E26" s="79"/>
      <c r="F26" s="279">
        <f t="shared" si="0"/>
        <v>0</v>
      </c>
    </row>
    <row r="27" spans="1:6" ht="20.25" customHeight="1" thickBot="1" x14ac:dyDescent="0.3">
      <c r="A27" s="183">
        <v>140</v>
      </c>
      <c r="B27" s="184" t="s">
        <v>227</v>
      </c>
      <c r="C27" s="292">
        <f>C14+C20</f>
        <v>0</v>
      </c>
      <c r="D27" s="292">
        <f>D14+D20</f>
        <v>0</v>
      </c>
      <c r="E27" s="292">
        <f>E14+E20</f>
        <v>0</v>
      </c>
      <c r="F27" s="293">
        <f>F14+F20</f>
        <v>0</v>
      </c>
    </row>
    <row r="28" spans="1:6" ht="20.25" customHeight="1" x14ac:dyDescent="0.25"/>
    <row r="29" spans="1:6" ht="20.25" customHeight="1" x14ac:dyDescent="0.25"/>
    <row r="30" spans="1:6" x14ac:dyDescent="0.25">
      <c r="A30" s="348" t="s">
        <v>99</v>
      </c>
      <c r="B30" s="349"/>
      <c r="C30" s="349"/>
      <c r="D30" s="350"/>
    </row>
    <row r="32" spans="1:6" x14ac:dyDescent="0.25">
      <c r="A32" s="351" t="s">
        <v>100</v>
      </c>
      <c r="B32" s="351"/>
      <c r="C32" s="351"/>
      <c r="D32" s="351"/>
    </row>
    <row r="34" spans="1:4" x14ac:dyDescent="0.25">
      <c r="A34" s="348" t="s">
        <v>99</v>
      </c>
      <c r="B34" s="349"/>
      <c r="C34" s="349"/>
      <c r="D34" s="350"/>
    </row>
    <row r="36" spans="1:4" x14ac:dyDescent="0.25">
      <c r="A36" s="351" t="s">
        <v>100</v>
      </c>
      <c r="B36" s="351"/>
      <c r="C36" s="351"/>
      <c r="D36" s="351"/>
    </row>
  </sheetData>
  <sheetProtection sheet="1" objects="1" scenarios="1"/>
  <mergeCells count="13">
    <mergeCell ref="F10:F11"/>
    <mergeCell ref="A3:E4"/>
    <mergeCell ref="A10:B12"/>
    <mergeCell ref="C10:C11"/>
    <mergeCell ref="D10:D11"/>
    <mergeCell ref="E10:E11"/>
    <mergeCell ref="C5:D5"/>
    <mergeCell ref="A5:B5"/>
    <mergeCell ref="A13:F13"/>
    <mergeCell ref="A30:D30"/>
    <mergeCell ref="A32:D32"/>
    <mergeCell ref="A34:D34"/>
    <mergeCell ref="A36:D3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29"/>
  <sheetViews>
    <sheetView topLeftCell="A4" zoomScaleNormal="100" workbookViewId="0">
      <selection activeCell="H7" sqref="H7"/>
    </sheetView>
  </sheetViews>
  <sheetFormatPr defaultRowHeight="15" x14ac:dyDescent="0.25"/>
  <cols>
    <col min="1" max="1" width="8.7109375" customWidth="1"/>
    <col min="2" max="2" width="21.7109375" customWidth="1"/>
    <col min="3" max="3" width="12.7109375" customWidth="1"/>
    <col min="4" max="4" width="8.7109375" customWidth="1"/>
    <col min="5" max="6" width="12.7109375" customWidth="1"/>
    <col min="7" max="10" width="10.7109375" customWidth="1"/>
    <col min="11" max="11" width="12.7109375" customWidth="1"/>
  </cols>
  <sheetData>
    <row r="1" spans="1:12" s="48" customFormat="1" x14ac:dyDescent="0.25">
      <c r="A1" s="97" t="s">
        <v>438</v>
      </c>
      <c r="B1" s="25"/>
      <c r="C1" s="25"/>
      <c r="D1" s="25"/>
      <c r="E1" s="25"/>
      <c r="F1" s="25"/>
      <c r="G1" s="25"/>
      <c r="H1" s="26"/>
      <c r="I1" s="26"/>
      <c r="J1" s="26"/>
      <c r="K1" s="26"/>
    </row>
    <row r="2" spans="1:12" s="48" customFormat="1" x14ac:dyDescent="0.25">
      <c r="A2"/>
      <c r="B2"/>
      <c r="C2"/>
      <c r="D2" s="75"/>
      <c r="E2"/>
      <c r="F2"/>
      <c r="G2"/>
      <c r="H2"/>
      <c r="I2"/>
      <c r="J2"/>
      <c r="K2"/>
      <c r="L2"/>
    </row>
    <row r="3" spans="1:12" s="48" customFormat="1" ht="15" customHeight="1" x14ac:dyDescent="0.25">
      <c r="A3" s="352" t="s">
        <v>82</v>
      </c>
      <c r="B3" s="352"/>
      <c r="C3" s="352"/>
      <c r="D3" s="352"/>
      <c r="E3" s="352"/>
      <c r="F3"/>
      <c r="G3"/>
      <c r="H3"/>
      <c r="I3"/>
      <c r="J3"/>
      <c r="K3"/>
      <c r="L3"/>
    </row>
    <row r="4" spans="1:12" s="48" customFormat="1" ht="15" customHeight="1" x14ac:dyDescent="0.25">
      <c r="A4" s="353"/>
      <c r="B4" s="353"/>
      <c r="C4" s="353"/>
      <c r="D4" s="352"/>
      <c r="E4" s="352"/>
      <c r="F4"/>
      <c r="G4"/>
      <c r="H4"/>
      <c r="I4"/>
      <c r="J4"/>
      <c r="K4"/>
      <c r="L4"/>
    </row>
    <row r="5" spans="1:12" s="48" customFormat="1" ht="44.25" customHeight="1" x14ac:dyDescent="0.25">
      <c r="A5" s="369" t="s">
        <v>228</v>
      </c>
      <c r="B5" s="370"/>
      <c r="C5" s="373" t="s">
        <v>555</v>
      </c>
      <c r="D5" s="374"/>
      <c r="E5" s="31"/>
      <c r="G5"/>
      <c r="H5"/>
      <c r="I5"/>
      <c r="J5"/>
      <c r="K5"/>
      <c r="L5"/>
    </row>
    <row r="6" spans="1:12" s="48" customFormat="1" ht="15.75" customHeight="1" x14ac:dyDescent="0.25">
      <c r="A6" s="35" t="s">
        <v>83</v>
      </c>
      <c r="B6" s="168"/>
      <c r="C6" s="167" t="s">
        <v>483</v>
      </c>
      <c r="D6" s="79"/>
      <c r="E6" s="230"/>
      <c r="G6"/>
      <c r="H6"/>
      <c r="I6"/>
      <c r="J6"/>
      <c r="K6"/>
      <c r="L6"/>
    </row>
    <row r="7" spans="1:12" s="48" customFormat="1" x14ac:dyDescent="0.25">
      <c r="A7" s="35" t="s">
        <v>84</v>
      </c>
      <c r="B7" s="168"/>
      <c r="C7" s="167" t="s">
        <v>85</v>
      </c>
      <c r="D7" s="79"/>
      <c r="E7" s="230"/>
      <c r="G7"/>
      <c r="H7"/>
      <c r="I7"/>
      <c r="J7"/>
      <c r="K7"/>
      <c r="L7"/>
    </row>
    <row r="8" spans="1:12" s="48" customFormat="1" x14ac:dyDescent="0.25">
      <c r="A8" s="35" t="s">
        <v>86</v>
      </c>
      <c r="B8" s="168"/>
      <c r="C8" s="167" t="s">
        <v>429</v>
      </c>
      <c r="D8" s="79"/>
      <c r="E8" s="230"/>
      <c r="G8"/>
      <c r="H8"/>
      <c r="I8"/>
      <c r="J8"/>
      <c r="K8"/>
      <c r="L8"/>
    </row>
    <row r="9" spans="1:12" ht="15.75" thickBot="1" x14ac:dyDescent="0.3"/>
    <row r="10" spans="1:12" ht="15" customHeight="1" x14ac:dyDescent="0.25">
      <c r="A10" s="406" t="s">
        <v>229</v>
      </c>
      <c r="B10" s="407"/>
      <c r="C10" s="363" t="s">
        <v>605</v>
      </c>
      <c r="D10" s="363" t="s">
        <v>230</v>
      </c>
      <c r="E10" s="459" t="s">
        <v>389</v>
      </c>
      <c r="F10" s="363" t="s">
        <v>390</v>
      </c>
      <c r="G10" s="363" t="s">
        <v>22</v>
      </c>
      <c r="H10" s="363"/>
      <c r="I10" s="363"/>
      <c r="J10" s="363"/>
      <c r="K10" s="365" t="s">
        <v>231</v>
      </c>
    </row>
    <row r="11" spans="1:12" ht="45" customHeight="1" x14ac:dyDescent="0.25">
      <c r="A11" s="408"/>
      <c r="B11" s="379"/>
      <c r="C11" s="364"/>
      <c r="D11" s="364"/>
      <c r="E11" s="460"/>
      <c r="F11" s="364"/>
      <c r="G11" s="38" t="s">
        <v>606</v>
      </c>
      <c r="H11" s="38" t="s">
        <v>232</v>
      </c>
      <c r="I11" s="38" t="s">
        <v>233</v>
      </c>
      <c r="J11" s="38" t="s">
        <v>234</v>
      </c>
      <c r="K11" s="366"/>
    </row>
    <row r="12" spans="1:12" ht="43.5" customHeight="1" x14ac:dyDescent="0.25">
      <c r="A12" s="408"/>
      <c r="B12" s="379"/>
      <c r="C12" s="39" t="s">
        <v>88</v>
      </c>
      <c r="D12" s="39" t="s">
        <v>89</v>
      </c>
      <c r="E12" s="39" t="s">
        <v>90</v>
      </c>
      <c r="F12" s="39" t="s">
        <v>91</v>
      </c>
      <c r="G12" s="39" t="s">
        <v>94</v>
      </c>
      <c r="H12" s="40" t="s">
        <v>95</v>
      </c>
      <c r="I12" s="40" t="s">
        <v>96</v>
      </c>
      <c r="J12" s="40" t="s">
        <v>97</v>
      </c>
      <c r="K12" s="84" t="s">
        <v>98</v>
      </c>
    </row>
    <row r="13" spans="1:12" x14ac:dyDescent="0.25">
      <c r="A13" s="456" t="s">
        <v>492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8"/>
    </row>
    <row r="14" spans="1:12" ht="12.75" customHeight="1" x14ac:dyDescent="0.25">
      <c r="A14" s="73" t="s">
        <v>88</v>
      </c>
      <c r="B14" s="32" t="s">
        <v>382</v>
      </c>
      <c r="C14" s="79"/>
      <c r="D14" s="325" t="str">
        <f>IF($C$20=0,"--",C14/$C$20)</f>
        <v>--</v>
      </c>
      <c r="E14" s="79"/>
      <c r="F14" s="79"/>
      <c r="G14" s="275">
        <f>SUM(C14*0)</f>
        <v>0</v>
      </c>
      <c r="H14" s="275">
        <f>SUM(E14)*0</f>
        <v>0</v>
      </c>
      <c r="I14" s="275">
        <f>SUM(F14*0)</f>
        <v>0</v>
      </c>
      <c r="J14" s="79"/>
      <c r="K14" s="276">
        <f>SUM(G14:J14)</f>
        <v>0</v>
      </c>
    </row>
    <row r="15" spans="1:12" x14ac:dyDescent="0.25">
      <c r="A15" s="73" t="s">
        <v>89</v>
      </c>
      <c r="B15" s="32" t="s">
        <v>383</v>
      </c>
      <c r="C15" s="79"/>
      <c r="D15" s="325" t="str">
        <f>IF($C$20=0,"--",C15/$C$20)</f>
        <v>--</v>
      </c>
      <c r="E15" s="79"/>
      <c r="F15" s="79"/>
      <c r="G15" s="275">
        <f>SUM(C15)*0.02</f>
        <v>0</v>
      </c>
      <c r="H15" s="275">
        <f>SUM(E15)*0.02</f>
        <v>0</v>
      </c>
      <c r="I15" s="275">
        <f>SUM(F15)*0.02</f>
        <v>0</v>
      </c>
      <c r="J15" s="79"/>
      <c r="K15" s="276">
        <f t="shared" ref="K15:K19" si="0">SUM(G15:J15)</f>
        <v>0</v>
      </c>
    </row>
    <row r="16" spans="1:12" x14ac:dyDescent="0.25">
      <c r="A16" s="73" t="s">
        <v>90</v>
      </c>
      <c r="B16" s="32" t="s">
        <v>384</v>
      </c>
      <c r="C16" s="79"/>
      <c r="D16" s="325" t="str">
        <f t="shared" ref="D16:D19" si="1">IF($C$20=0,"--",C16/$C$20)</f>
        <v>--</v>
      </c>
      <c r="E16" s="79"/>
      <c r="F16" s="79"/>
      <c r="G16" s="275">
        <f>SUM(C16)*0.15</f>
        <v>0</v>
      </c>
      <c r="H16" s="275">
        <f>SUM(E16)*1</f>
        <v>0</v>
      </c>
      <c r="I16" s="275">
        <f>SUM(F16)*0.15</f>
        <v>0</v>
      </c>
      <c r="J16" s="79"/>
      <c r="K16" s="276">
        <f t="shared" si="0"/>
        <v>0</v>
      </c>
    </row>
    <row r="17" spans="1:11" x14ac:dyDescent="0.25">
      <c r="A17" s="73" t="s">
        <v>91</v>
      </c>
      <c r="B17" s="32" t="s">
        <v>385</v>
      </c>
      <c r="C17" s="79"/>
      <c r="D17" s="325" t="str">
        <f t="shared" si="1"/>
        <v>--</v>
      </c>
      <c r="E17" s="79"/>
      <c r="F17" s="79"/>
      <c r="G17" s="275">
        <f>SUM(C17)*0.5</f>
        <v>0</v>
      </c>
      <c r="H17" s="275">
        <f t="shared" ref="H17:H19" si="2">SUM(E17)*1</f>
        <v>0</v>
      </c>
      <c r="I17" s="275">
        <f>SUM(F17)*0.5</f>
        <v>0</v>
      </c>
      <c r="J17" s="79"/>
      <c r="K17" s="276">
        <f t="shared" si="0"/>
        <v>0</v>
      </c>
    </row>
    <row r="18" spans="1:11" x14ac:dyDescent="0.25">
      <c r="A18" s="73" t="s">
        <v>94</v>
      </c>
      <c r="B18" s="32" t="s">
        <v>386</v>
      </c>
      <c r="C18" s="79"/>
      <c r="D18" s="325" t="str">
        <f t="shared" si="1"/>
        <v>--</v>
      </c>
      <c r="E18" s="79"/>
      <c r="F18" s="79"/>
      <c r="G18" s="275">
        <f>SUM(C18)*0.8</f>
        <v>0</v>
      </c>
      <c r="H18" s="275">
        <f t="shared" si="2"/>
        <v>0</v>
      </c>
      <c r="I18" s="275">
        <f>SUM(F18)*0.8</f>
        <v>0</v>
      </c>
      <c r="J18" s="79"/>
      <c r="K18" s="276">
        <f t="shared" si="0"/>
        <v>0</v>
      </c>
    </row>
    <row r="19" spans="1:11" x14ac:dyDescent="0.25">
      <c r="A19" s="73" t="s">
        <v>95</v>
      </c>
      <c r="B19" s="32" t="s">
        <v>387</v>
      </c>
      <c r="C19" s="79"/>
      <c r="D19" s="325" t="str">
        <f t="shared" si="1"/>
        <v>--</v>
      </c>
      <c r="E19" s="79"/>
      <c r="F19" s="79"/>
      <c r="G19" s="275">
        <f>SUM(C19)*1</f>
        <v>0</v>
      </c>
      <c r="H19" s="275">
        <f t="shared" si="2"/>
        <v>0</v>
      </c>
      <c r="I19" s="275">
        <f>SUM(F19)*1</f>
        <v>0</v>
      </c>
      <c r="J19" s="79"/>
      <c r="K19" s="276">
        <f t="shared" si="0"/>
        <v>0</v>
      </c>
    </row>
    <row r="20" spans="1:11" ht="15.75" thickBot="1" x14ac:dyDescent="0.3">
      <c r="A20" s="185" t="s">
        <v>96</v>
      </c>
      <c r="B20" s="109" t="s">
        <v>388</v>
      </c>
      <c r="C20" s="273">
        <f>SUM(C14:C19)</f>
        <v>0</v>
      </c>
      <c r="D20" s="273">
        <f>SUM(D14:D19)</f>
        <v>0</v>
      </c>
      <c r="E20" s="273">
        <f t="shared" ref="E20:F20" si="3">SUM(E14:E19)</f>
        <v>0</v>
      </c>
      <c r="F20" s="273">
        <f t="shared" si="3"/>
        <v>0</v>
      </c>
      <c r="G20" s="273">
        <f>SUM(G14:G19)</f>
        <v>0</v>
      </c>
      <c r="H20" s="273">
        <f t="shared" ref="H20:K20" si="4">SUM(H14:H19)</f>
        <v>0</v>
      </c>
      <c r="I20" s="273">
        <f t="shared" si="4"/>
        <v>0</v>
      </c>
      <c r="J20" s="273">
        <f t="shared" si="4"/>
        <v>0</v>
      </c>
      <c r="K20" s="274">
        <f t="shared" si="4"/>
        <v>0</v>
      </c>
    </row>
    <row r="23" spans="1:11" x14ac:dyDescent="0.25">
      <c r="A23" s="348" t="s">
        <v>99</v>
      </c>
      <c r="B23" s="349"/>
      <c r="C23" s="349"/>
      <c r="D23" s="350"/>
    </row>
    <row r="25" spans="1:11" x14ac:dyDescent="0.25">
      <c r="A25" s="351" t="s">
        <v>100</v>
      </c>
      <c r="B25" s="351"/>
      <c r="C25" s="351"/>
      <c r="D25" s="351"/>
    </row>
    <row r="27" spans="1:11" x14ac:dyDescent="0.25">
      <c r="A27" s="348" t="s">
        <v>99</v>
      </c>
      <c r="B27" s="349"/>
      <c r="C27" s="349"/>
      <c r="D27" s="350"/>
    </row>
    <row r="29" spans="1:11" x14ac:dyDescent="0.25">
      <c r="A29" s="351" t="s">
        <v>100</v>
      </c>
      <c r="B29" s="351"/>
      <c r="C29" s="351"/>
      <c r="D29" s="351"/>
    </row>
  </sheetData>
  <sheetProtection sheet="1" objects="1" scenarios="1"/>
  <mergeCells count="15">
    <mergeCell ref="A3:E4"/>
    <mergeCell ref="A5:B5"/>
    <mergeCell ref="C5:D5"/>
    <mergeCell ref="E10:E11"/>
    <mergeCell ref="F10:F11"/>
    <mergeCell ref="G10:J10"/>
    <mergeCell ref="K10:K11"/>
    <mergeCell ref="A13:K13"/>
    <mergeCell ref="A25:D25"/>
    <mergeCell ref="A27:D27"/>
    <mergeCell ref="A29:D29"/>
    <mergeCell ref="A10:B12"/>
    <mergeCell ref="C10:C11"/>
    <mergeCell ref="D10:D11"/>
    <mergeCell ref="A23:D2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0"/>
  <sheetViews>
    <sheetView topLeftCell="A5" workbookViewId="0">
      <selection activeCell="A24" sqref="A24:C24"/>
    </sheetView>
  </sheetViews>
  <sheetFormatPr defaultRowHeight="15" x14ac:dyDescent="0.25"/>
  <cols>
    <col min="1" max="1" width="8.7109375" customWidth="1"/>
    <col min="2" max="2" width="24.5703125" customWidth="1"/>
    <col min="3" max="5" width="12.7109375" customWidth="1"/>
    <col min="6" max="6" width="11.7109375" customWidth="1"/>
    <col min="7" max="9" width="12.5703125" customWidth="1"/>
    <col min="10" max="10" width="13.5703125" customWidth="1"/>
    <col min="11" max="11" width="12.85546875" customWidth="1"/>
    <col min="12" max="12" width="12.7109375" customWidth="1"/>
    <col min="13" max="13" width="13.7109375" customWidth="1"/>
  </cols>
  <sheetData>
    <row r="1" spans="1:13" x14ac:dyDescent="0.25">
      <c r="A1" s="27" t="s">
        <v>476</v>
      </c>
    </row>
    <row r="2" spans="1:13" x14ac:dyDescent="0.25">
      <c r="A2" s="27"/>
    </row>
    <row r="3" spans="1:13" x14ac:dyDescent="0.25">
      <c r="A3" s="352" t="s">
        <v>82</v>
      </c>
      <c r="B3" s="352"/>
      <c r="C3" s="352"/>
      <c r="D3" s="352"/>
    </row>
    <row r="4" spans="1:13" x14ac:dyDescent="0.25">
      <c r="A4" s="353"/>
      <c r="B4" s="353"/>
      <c r="C4" s="353"/>
      <c r="D4" s="352"/>
    </row>
    <row r="5" spans="1:13" ht="45" customHeight="1" x14ac:dyDescent="0.25">
      <c r="A5" s="369" t="s">
        <v>531</v>
      </c>
      <c r="B5" s="370"/>
      <c r="C5" s="373" t="s">
        <v>532</v>
      </c>
      <c r="D5" s="374"/>
    </row>
    <row r="6" spans="1:13" x14ac:dyDescent="0.25">
      <c r="A6" s="35" t="s">
        <v>83</v>
      </c>
      <c r="B6" s="77"/>
      <c r="C6" s="78" t="s">
        <v>483</v>
      </c>
      <c r="D6" s="79"/>
    </row>
    <row r="7" spans="1:13" x14ac:dyDescent="0.25">
      <c r="A7" s="35" t="s">
        <v>84</v>
      </c>
      <c r="B7" s="77"/>
      <c r="C7" s="78" t="s">
        <v>85</v>
      </c>
      <c r="D7" s="79"/>
    </row>
    <row r="8" spans="1:13" ht="15" customHeight="1" x14ac:dyDescent="0.25">
      <c r="A8" s="35" t="s">
        <v>86</v>
      </c>
      <c r="B8" s="77"/>
      <c r="C8" s="167" t="s">
        <v>429</v>
      </c>
      <c r="D8" s="79"/>
    </row>
    <row r="9" spans="1:13" ht="15.75" thickBot="1" x14ac:dyDescent="0.3"/>
    <row r="10" spans="1:13" ht="42.75" customHeight="1" x14ac:dyDescent="0.25">
      <c r="A10" s="406" t="s">
        <v>237</v>
      </c>
      <c r="B10" s="407"/>
      <c r="C10" s="363" t="s">
        <v>60</v>
      </c>
      <c r="D10" s="461" t="s">
        <v>534</v>
      </c>
      <c r="E10" s="462"/>
      <c r="F10" s="363" t="s">
        <v>535</v>
      </c>
      <c r="G10" s="363"/>
      <c r="H10" s="461" t="s">
        <v>536</v>
      </c>
      <c r="I10" s="462"/>
      <c r="J10" s="363" t="s">
        <v>537</v>
      </c>
      <c r="K10" s="363" t="s">
        <v>538</v>
      </c>
      <c r="L10" s="363"/>
      <c r="M10" s="365" t="s">
        <v>539</v>
      </c>
    </row>
    <row r="11" spans="1:13" ht="50.25" customHeight="1" x14ac:dyDescent="0.25">
      <c r="A11" s="408"/>
      <c r="B11" s="379"/>
      <c r="C11" s="364"/>
      <c r="D11" s="38" t="s">
        <v>238</v>
      </c>
      <c r="E11" s="38" t="s">
        <v>380</v>
      </c>
      <c r="F11" s="38" t="s">
        <v>239</v>
      </c>
      <c r="G11" s="38" t="s">
        <v>240</v>
      </c>
      <c r="H11" s="38" t="s">
        <v>239</v>
      </c>
      <c r="I11" s="38" t="s">
        <v>240</v>
      </c>
      <c r="J11" s="364"/>
      <c r="K11" s="38" t="s">
        <v>238</v>
      </c>
      <c r="L11" s="38" t="s">
        <v>380</v>
      </c>
      <c r="M11" s="366"/>
    </row>
    <row r="12" spans="1:13" ht="27" customHeight="1" x14ac:dyDescent="0.25">
      <c r="A12" s="408"/>
      <c r="B12" s="379"/>
      <c r="C12" s="40" t="s">
        <v>88</v>
      </c>
      <c r="D12" s="39" t="s">
        <v>89</v>
      </c>
      <c r="E12" s="39" t="s">
        <v>90</v>
      </c>
      <c r="F12" s="39" t="s">
        <v>91</v>
      </c>
      <c r="G12" s="39" t="s">
        <v>94</v>
      </c>
      <c r="H12" s="39" t="s">
        <v>95</v>
      </c>
      <c r="I12" s="39" t="s">
        <v>96</v>
      </c>
      <c r="J12" s="39" t="s">
        <v>97</v>
      </c>
      <c r="K12" s="39" t="s">
        <v>98</v>
      </c>
      <c r="L12" s="39" t="s">
        <v>235</v>
      </c>
      <c r="M12" s="72" t="s">
        <v>236</v>
      </c>
    </row>
    <row r="13" spans="1:13" x14ac:dyDescent="0.25">
      <c r="A13" s="463" t="s">
        <v>533</v>
      </c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  <c r="M13" s="465"/>
    </row>
    <row r="14" spans="1:13" x14ac:dyDescent="0.25">
      <c r="A14" s="73" t="s">
        <v>88</v>
      </c>
      <c r="B14" s="49">
        <v>0</v>
      </c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7"/>
    </row>
    <row r="15" spans="1:13" x14ac:dyDescent="0.25">
      <c r="A15" s="73" t="s">
        <v>89</v>
      </c>
      <c r="B15" s="49" t="s">
        <v>61</v>
      </c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7"/>
    </row>
    <row r="16" spans="1:13" x14ac:dyDescent="0.25">
      <c r="A16" s="73" t="s">
        <v>90</v>
      </c>
      <c r="B16" s="49" t="s">
        <v>23</v>
      </c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7"/>
    </row>
    <row r="17" spans="1:13" x14ac:dyDescent="0.25">
      <c r="A17" s="73" t="s">
        <v>91</v>
      </c>
      <c r="B17" s="49" t="s">
        <v>24</v>
      </c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7"/>
    </row>
    <row r="18" spans="1:13" x14ac:dyDescent="0.25">
      <c r="A18" s="73" t="s">
        <v>94</v>
      </c>
      <c r="B18" s="49" t="s">
        <v>25</v>
      </c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7"/>
    </row>
    <row r="19" spans="1:13" x14ac:dyDescent="0.25">
      <c r="A19" s="73" t="s">
        <v>95</v>
      </c>
      <c r="B19" s="49" t="s">
        <v>26</v>
      </c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7"/>
    </row>
    <row r="20" spans="1:13" x14ac:dyDescent="0.25">
      <c r="A20" s="182" t="s">
        <v>96</v>
      </c>
      <c r="B20" s="49" t="s">
        <v>40</v>
      </c>
      <c r="C20" s="289">
        <f t="shared" ref="C20:I20" si="0">SUM(C14:C19)</f>
        <v>0</v>
      </c>
      <c r="D20" s="289">
        <f t="shared" si="0"/>
        <v>0</v>
      </c>
      <c r="E20" s="289">
        <f t="shared" si="0"/>
        <v>0</v>
      </c>
      <c r="F20" s="289">
        <f t="shared" si="0"/>
        <v>0</v>
      </c>
      <c r="G20" s="289">
        <f t="shared" si="0"/>
        <v>0</v>
      </c>
      <c r="H20" s="289">
        <f t="shared" si="0"/>
        <v>0</v>
      </c>
      <c r="I20" s="289">
        <f t="shared" si="0"/>
        <v>0</v>
      </c>
      <c r="J20" s="280">
        <f>IF(D20=0,0,(D14*J14+D15*J15+D16*J16+D17*J17+D18*J18+D19*J19)/D20)</f>
        <v>0</v>
      </c>
      <c r="K20" s="289">
        <f>SUM(K14:K19)</f>
        <v>0</v>
      </c>
      <c r="L20" s="289">
        <f>SUM(L14:L19)</f>
        <v>0</v>
      </c>
      <c r="M20" s="279">
        <f>IF(K20=0,0,(K14*M14+K15*M15+K16*M16+K17*M17+K18*M18+K19*M19)/K20)</f>
        <v>0</v>
      </c>
    </row>
    <row r="21" spans="1:13" ht="15.75" thickBot="1" x14ac:dyDescent="0.3">
      <c r="A21" s="105" t="s">
        <v>97</v>
      </c>
      <c r="B21" s="191" t="s">
        <v>242</v>
      </c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3"/>
    </row>
    <row r="24" spans="1:13" x14ac:dyDescent="0.25">
      <c r="A24" s="348" t="s">
        <v>99</v>
      </c>
      <c r="B24" s="349"/>
      <c r="C24" s="350"/>
    </row>
    <row r="26" spans="1:13" x14ac:dyDescent="0.25">
      <c r="A26" s="351" t="s">
        <v>100</v>
      </c>
      <c r="B26" s="351"/>
      <c r="C26" s="351"/>
    </row>
    <row r="28" spans="1:13" x14ac:dyDescent="0.25">
      <c r="A28" s="348" t="s">
        <v>99</v>
      </c>
      <c r="B28" s="349"/>
      <c r="C28" s="350"/>
    </row>
    <row r="30" spans="1:13" x14ac:dyDescent="0.25">
      <c r="A30" s="351" t="s">
        <v>100</v>
      </c>
      <c r="B30" s="351"/>
      <c r="C30" s="351"/>
    </row>
  </sheetData>
  <sheetProtection sheet="1" objects="1" scenarios="1"/>
  <mergeCells count="16">
    <mergeCell ref="A13:M13"/>
    <mergeCell ref="A24:C24"/>
    <mergeCell ref="A26:C26"/>
    <mergeCell ref="A28:C28"/>
    <mergeCell ref="A30:C30"/>
    <mergeCell ref="M10:M11"/>
    <mergeCell ref="A10:B12"/>
    <mergeCell ref="C10:C11"/>
    <mergeCell ref="A5:B5"/>
    <mergeCell ref="A3:D4"/>
    <mergeCell ref="D10:E10"/>
    <mergeCell ref="F10:G10"/>
    <mergeCell ref="H10:I10"/>
    <mergeCell ref="J10:J11"/>
    <mergeCell ref="K10:L10"/>
    <mergeCell ref="C5:D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30"/>
  <sheetViews>
    <sheetView workbookViewId="0">
      <selection activeCell="I27" sqref="I27"/>
    </sheetView>
  </sheetViews>
  <sheetFormatPr defaultRowHeight="15" x14ac:dyDescent="0.25"/>
  <cols>
    <col min="1" max="1" width="9.42578125" customWidth="1"/>
    <col min="2" max="2" width="28.28515625" customWidth="1"/>
    <col min="3" max="3" width="12.7109375" customWidth="1"/>
    <col min="4" max="15" width="11.7109375" customWidth="1"/>
    <col min="16" max="16" width="12.140625" customWidth="1"/>
    <col min="17" max="18" width="11.7109375" customWidth="1"/>
    <col min="19" max="19" width="12.140625" customWidth="1"/>
  </cols>
  <sheetData>
    <row r="1" spans="1:19" x14ac:dyDescent="0.25">
      <c r="A1" s="27" t="s">
        <v>475</v>
      </c>
    </row>
    <row r="2" spans="1:19" x14ac:dyDescent="0.25">
      <c r="A2" s="27"/>
    </row>
    <row r="3" spans="1:19" x14ac:dyDescent="0.25">
      <c r="A3" s="352" t="s">
        <v>82</v>
      </c>
      <c r="B3" s="352"/>
      <c r="C3" s="352"/>
      <c r="D3" s="352"/>
      <c r="E3" s="352"/>
    </row>
    <row r="4" spans="1:19" x14ac:dyDescent="0.25">
      <c r="A4" s="353"/>
      <c r="B4" s="353"/>
      <c r="C4" s="353"/>
      <c r="D4" s="352"/>
      <c r="E4" s="352"/>
    </row>
    <row r="5" spans="1:19" ht="28.5" customHeight="1" x14ac:dyDescent="0.25">
      <c r="A5" s="466" t="s">
        <v>607</v>
      </c>
      <c r="B5" s="467"/>
      <c r="C5" s="373" t="s">
        <v>541</v>
      </c>
      <c r="D5" s="374"/>
    </row>
    <row r="6" spans="1:19" x14ac:dyDescent="0.25">
      <c r="A6" s="35" t="s">
        <v>83</v>
      </c>
      <c r="B6" s="77"/>
      <c r="C6" s="78" t="s">
        <v>483</v>
      </c>
      <c r="D6" s="79"/>
    </row>
    <row r="7" spans="1:19" x14ac:dyDescent="0.25">
      <c r="A7" s="35" t="s">
        <v>84</v>
      </c>
      <c r="B7" s="77"/>
      <c r="C7" s="78" t="s">
        <v>85</v>
      </c>
      <c r="D7" s="79"/>
    </row>
    <row r="8" spans="1:19" x14ac:dyDescent="0.25">
      <c r="A8" s="35" t="s">
        <v>86</v>
      </c>
      <c r="B8" s="77"/>
      <c r="C8" s="167" t="s">
        <v>429</v>
      </c>
      <c r="D8" s="79"/>
    </row>
    <row r="9" spans="1:19" ht="15.75" thickBot="1" x14ac:dyDescent="0.3"/>
    <row r="10" spans="1:19" ht="60" customHeight="1" x14ac:dyDescent="0.25">
      <c r="A10" s="406" t="s">
        <v>243</v>
      </c>
      <c r="B10" s="407"/>
      <c r="C10" s="363" t="s">
        <v>540</v>
      </c>
      <c r="D10" s="363" t="s">
        <v>543</v>
      </c>
      <c r="E10" s="363"/>
      <c r="F10" s="363" t="s">
        <v>544</v>
      </c>
      <c r="G10" s="363"/>
      <c r="H10" s="461" t="s">
        <v>545</v>
      </c>
      <c r="I10" s="462"/>
      <c r="J10" s="363" t="s">
        <v>546</v>
      </c>
      <c r="K10" s="363"/>
      <c r="L10" s="363" t="s">
        <v>547</v>
      </c>
      <c r="M10" s="363"/>
      <c r="N10" s="461" t="s">
        <v>548</v>
      </c>
      <c r="O10" s="462"/>
      <c r="P10" s="363" t="s">
        <v>537</v>
      </c>
      <c r="Q10" s="363" t="s">
        <v>549</v>
      </c>
      <c r="R10" s="363"/>
      <c r="S10" s="365" t="s">
        <v>550</v>
      </c>
    </row>
    <row r="11" spans="1:19" ht="61.5" customHeight="1" x14ac:dyDescent="0.25">
      <c r="A11" s="408"/>
      <c r="B11" s="379"/>
      <c r="C11" s="364"/>
      <c r="D11" s="38" t="s">
        <v>238</v>
      </c>
      <c r="E11" s="38" t="s">
        <v>380</v>
      </c>
      <c r="F11" s="38" t="s">
        <v>239</v>
      </c>
      <c r="G11" s="38" t="s">
        <v>240</v>
      </c>
      <c r="H11" s="38" t="s">
        <v>239</v>
      </c>
      <c r="I11" s="38" t="s">
        <v>240</v>
      </c>
      <c r="J11" s="38" t="s">
        <v>238</v>
      </c>
      <c r="K11" s="38" t="s">
        <v>380</v>
      </c>
      <c r="L11" s="38" t="s">
        <v>239</v>
      </c>
      <c r="M11" s="38" t="s">
        <v>240</v>
      </c>
      <c r="N11" s="38" t="s">
        <v>239</v>
      </c>
      <c r="O11" s="38" t="s">
        <v>240</v>
      </c>
      <c r="P11" s="364"/>
      <c r="Q11" s="38" t="s">
        <v>238</v>
      </c>
      <c r="R11" s="38" t="s">
        <v>380</v>
      </c>
      <c r="S11" s="366"/>
    </row>
    <row r="12" spans="1:19" ht="15" customHeight="1" x14ac:dyDescent="0.25">
      <c r="A12" s="408"/>
      <c r="B12" s="379"/>
      <c r="C12" s="39" t="s">
        <v>88</v>
      </c>
      <c r="D12" s="39" t="s">
        <v>89</v>
      </c>
      <c r="E12" s="39" t="s">
        <v>90</v>
      </c>
      <c r="F12" s="39" t="s">
        <v>91</v>
      </c>
      <c r="G12" s="39" t="s">
        <v>94</v>
      </c>
      <c r="H12" s="39" t="s">
        <v>95</v>
      </c>
      <c r="I12" s="39" t="s">
        <v>96</v>
      </c>
      <c r="J12" s="39" t="s">
        <v>97</v>
      </c>
      <c r="K12" s="39" t="s">
        <v>98</v>
      </c>
      <c r="L12" s="39" t="s">
        <v>235</v>
      </c>
      <c r="M12" s="39" t="s">
        <v>236</v>
      </c>
      <c r="N12" s="39" t="s">
        <v>241</v>
      </c>
      <c r="O12" s="39" t="s">
        <v>244</v>
      </c>
      <c r="P12" s="39" t="s">
        <v>245</v>
      </c>
      <c r="Q12" s="39" t="s">
        <v>246</v>
      </c>
      <c r="R12" s="39" t="s">
        <v>247</v>
      </c>
      <c r="S12" s="72" t="s">
        <v>248</v>
      </c>
    </row>
    <row r="13" spans="1:19" x14ac:dyDescent="0.25">
      <c r="A13" s="468" t="s">
        <v>542</v>
      </c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70"/>
    </row>
    <row r="14" spans="1:19" x14ac:dyDescent="0.25">
      <c r="A14" s="73" t="s">
        <v>88</v>
      </c>
      <c r="B14" s="49">
        <v>0</v>
      </c>
      <c r="C14" s="328"/>
      <c r="D14" s="328"/>
      <c r="E14" s="328"/>
      <c r="F14" s="329"/>
      <c r="G14" s="329"/>
      <c r="H14" s="329"/>
      <c r="I14" s="329"/>
      <c r="J14" s="330"/>
      <c r="K14" s="330"/>
      <c r="L14" s="330"/>
      <c r="M14" s="330"/>
      <c r="N14" s="330"/>
      <c r="O14" s="330"/>
      <c r="P14" s="330"/>
      <c r="Q14" s="330"/>
      <c r="R14" s="330"/>
      <c r="S14" s="331"/>
    </row>
    <row r="15" spans="1:19" x14ac:dyDescent="0.25">
      <c r="A15" s="73" t="s">
        <v>89</v>
      </c>
      <c r="B15" s="49" t="s">
        <v>61</v>
      </c>
      <c r="C15" s="328"/>
      <c r="D15" s="328"/>
      <c r="E15" s="328"/>
      <c r="F15" s="329"/>
      <c r="G15" s="329"/>
      <c r="H15" s="329"/>
      <c r="I15" s="329"/>
      <c r="J15" s="330"/>
      <c r="K15" s="330"/>
      <c r="L15" s="330"/>
      <c r="M15" s="330"/>
      <c r="N15" s="330"/>
      <c r="O15" s="330"/>
      <c r="P15" s="330"/>
      <c r="Q15" s="330"/>
      <c r="R15" s="330"/>
      <c r="S15" s="331"/>
    </row>
    <row r="16" spans="1:19" x14ac:dyDescent="0.25">
      <c r="A16" s="73" t="s">
        <v>90</v>
      </c>
      <c r="B16" s="49" t="s">
        <v>23</v>
      </c>
      <c r="C16" s="328"/>
      <c r="D16" s="328"/>
      <c r="E16" s="328"/>
      <c r="F16" s="329"/>
      <c r="G16" s="329"/>
      <c r="H16" s="329"/>
      <c r="I16" s="329"/>
      <c r="J16" s="330"/>
      <c r="K16" s="330"/>
      <c r="L16" s="330"/>
      <c r="M16" s="330"/>
      <c r="N16" s="330"/>
      <c r="O16" s="330"/>
      <c r="P16" s="330"/>
      <c r="Q16" s="330"/>
      <c r="R16" s="330"/>
      <c r="S16" s="331"/>
    </row>
    <row r="17" spans="1:19" x14ac:dyDescent="0.25">
      <c r="A17" s="73" t="s">
        <v>91</v>
      </c>
      <c r="B17" s="49" t="s">
        <v>24</v>
      </c>
      <c r="C17" s="328"/>
      <c r="D17" s="328"/>
      <c r="E17" s="328"/>
      <c r="F17" s="329"/>
      <c r="G17" s="329"/>
      <c r="H17" s="329"/>
      <c r="I17" s="329"/>
      <c r="J17" s="330"/>
      <c r="K17" s="330"/>
      <c r="L17" s="330"/>
      <c r="M17" s="330"/>
      <c r="N17" s="330"/>
      <c r="O17" s="330"/>
      <c r="P17" s="330"/>
      <c r="Q17" s="330"/>
      <c r="R17" s="330"/>
      <c r="S17" s="331"/>
    </row>
    <row r="18" spans="1:19" x14ac:dyDescent="0.25">
      <c r="A18" s="73" t="s">
        <v>94</v>
      </c>
      <c r="B18" s="49" t="s">
        <v>25</v>
      </c>
      <c r="C18" s="328"/>
      <c r="D18" s="328"/>
      <c r="E18" s="328"/>
      <c r="F18" s="329"/>
      <c r="G18" s="329"/>
      <c r="H18" s="329"/>
      <c r="I18" s="329"/>
      <c r="J18" s="330"/>
      <c r="K18" s="330"/>
      <c r="L18" s="330"/>
      <c r="M18" s="330"/>
      <c r="N18" s="330"/>
      <c r="O18" s="330"/>
      <c r="P18" s="330"/>
      <c r="Q18" s="330"/>
      <c r="R18" s="330"/>
      <c r="S18" s="331"/>
    </row>
    <row r="19" spans="1:19" x14ac:dyDescent="0.25">
      <c r="A19" s="73" t="s">
        <v>95</v>
      </c>
      <c r="B19" s="49" t="s">
        <v>26</v>
      </c>
      <c r="C19" s="328"/>
      <c r="D19" s="328"/>
      <c r="E19" s="328"/>
      <c r="F19" s="329"/>
      <c r="G19" s="329"/>
      <c r="H19" s="329"/>
      <c r="I19" s="329"/>
      <c r="J19" s="330"/>
      <c r="K19" s="330"/>
      <c r="L19" s="330"/>
      <c r="M19" s="330"/>
      <c r="N19" s="330"/>
      <c r="O19" s="330"/>
      <c r="P19" s="330"/>
      <c r="Q19" s="330"/>
      <c r="R19" s="330"/>
      <c r="S19" s="331"/>
    </row>
    <row r="20" spans="1:19" x14ac:dyDescent="0.25">
      <c r="A20" s="182" t="s">
        <v>96</v>
      </c>
      <c r="B20" s="49" t="s">
        <v>40</v>
      </c>
      <c r="C20" s="332">
        <f t="shared" ref="C20:E20" si="0">SUM(C14:C19)</f>
        <v>0</v>
      </c>
      <c r="D20" s="332">
        <f t="shared" si="0"/>
        <v>0</v>
      </c>
      <c r="E20" s="332">
        <f t="shared" si="0"/>
        <v>0</v>
      </c>
      <c r="F20" s="332">
        <f t="shared" ref="F20:O20" si="1">SUM(F14:F19)</f>
        <v>0</v>
      </c>
      <c r="G20" s="332">
        <f t="shared" si="1"/>
        <v>0</v>
      </c>
      <c r="H20" s="332">
        <f t="shared" si="1"/>
        <v>0</v>
      </c>
      <c r="I20" s="332">
        <f t="shared" si="1"/>
        <v>0</v>
      </c>
      <c r="J20" s="332">
        <f t="shared" si="1"/>
        <v>0</v>
      </c>
      <c r="K20" s="332">
        <f t="shared" si="1"/>
        <v>0</v>
      </c>
      <c r="L20" s="332">
        <f t="shared" si="1"/>
        <v>0</v>
      </c>
      <c r="M20" s="332">
        <f t="shared" si="1"/>
        <v>0</v>
      </c>
      <c r="N20" s="332">
        <f t="shared" si="1"/>
        <v>0</v>
      </c>
      <c r="O20" s="332">
        <f t="shared" si="1"/>
        <v>0</v>
      </c>
      <c r="P20" s="333">
        <f>IF(J20=0,0,(J14*P14+J15*P15+J16*P16+J17*P17+J18*P18+J19*P19)/J20)</f>
        <v>0</v>
      </c>
      <c r="Q20" s="332">
        <f>SUM(Q14:Q19)</f>
        <v>0</v>
      </c>
      <c r="R20" s="332">
        <f>SUM(R14:R19)</f>
        <v>0</v>
      </c>
      <c r="S20" s="334">
        <f>IF(Q20=0,0,(Q14*S14+Q15*S15+Q16*S16+Q17*S17+Q18*S18+Q19*S19)/Q20)</f>
        <v>0</v>
      </c>
    </row>
    <row r="21" spans="1:19" ht="15.75" thickBot="1" x14ac:dyDescent="0.3">
      <c r="A21" s="105" t="s">
        <v>97</v>
      </c>
      <c r="B21" s="191" t="s">
        <v>242</v>
      </c>
      <c r="C21" s="194"/>
      <c r="D21" s="195"/>
      <c r="E21" s="195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6"/>
    </row>
    <row r="24" spans="1:19" x14ac:dyDescent="0.25">
      <c r="A24" s="348" t="s">
        <v>99</v>
      </c>
      <c r="B24" s="349"/>
      <c r="C24" s="349"/>
      <c r="D24" s="350"/>
    </row>
    <row r="26" spans="1:19" x14ac:dyDescent="0.25">
      <c r="A26" s="351" t="s">
        <v>100</v>
      </c>
      <c r="B26" s="351"/>
      <c r="C26" s="351"/>
      <c r="D26" s="351"/>
    </row>
    <row r="28" spans="1:19" x14ac:dyDescent="0.25">
      <c r="A28" s="348" t="s">
        <v>99</v>
      </c>
      <c r="B28" s="349"/>
      <c r="C28" s="349"/>
      <c r="D28" s="350"/>
    </row>
    <row r="30" spans="1:19" x14ac:dyDescent="0.25">
      <c r="A30" s="351" t="s">
        <v>100</v>
      </c>
      <c r="B30" s="351"/>
      <c r="C30" s="351"/>
      <c r="D30" s="351"/>
    </row>
  </sheetData>
  <sheetProtection sheet="1" objects="1" scenarios="1"/>
  <mergeCells count="19">
    <mergeCell ref="A3:E4"/>
    <mergeCell ref="A10:B12"/>
    <mergeCell ref="C10:C11"/>
    <mergeCell ref="N10:O10"/>
    <mergeCell ref="P10:P11"/>
    <mergeCell ref="Q10:R10"/>
    <mergeCell ref="S10:S11"/>
    <mergeCell ref="A13:S13"/>
    <mergeCell ref="D10:E10"/>
    <mergeCell ref="F10:G10"/>
    <mergeCell ref="H10:I10"/>
    <mergeCell ref="J10:K10"/>
    <mergeCell ref="L10:M10"/>
    <mergeCell ref="A24:D24"/>
    <mergeCell ref="A26:D26"/>
    <mergeCell ref="A28:D28"/>
    <mergeCell ref="A30:D30"/>
    <mergeCell ref="A5:B5"/>
    <mergeCell ref="C5:D5"/>
  </mergeCells>
  <pageMargins left="0.31496062992125984" right="0.31496062992125984" top="0.74803149606299213" bottom="0.74803149606299213" header="0.31496062992125984" footer="0.31496062992125984"/>
  <pageSetup paperSize="9" scale="5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9"/>
  <sheetViews>
    <sheetView workbookViewId="0">
      <selection activeCell="L16" sqref="L16"/>
    </sheetView>
  </sheetViews>
  <sheetFormatPr defaultRowHeight="15" x14ac:dyDescent="0.25"/>
  <cols>
    <col min="1" max="1" width="8.7109375" customWidth="1"/>
    <col min="2" max="2" width="45.7109375" customWidth="1"/>
    <col min="3" max="8" width="14.7109375" customWidth="1"/>
    <col min="18" max="18" width="98.42578125" customWidth="1"/>
  </cols>
  <sheetData>
    <row r="1" spans="1:18" x14ac:dyDescent="0.25">
      <c r="A1" s="27" t="s">
        <v>439</v>
      </c>
    </row>
    <row r="2" spans="1:18" x14ac:dyDescent="0.25">
      <c r="A2" s="27"/>
    </row>
    <row r="3" spans="1:18" x14ac:dyDescent="0.25">
      <c r="A3" s="352" t="s">
        <v>82</v>
      </c>
      <c r="B3" s="352"/>
      <c r="C3" s="352"/>
      <c r="D3" s="352"/>
      <c r="E3" s="352"/>
    </row>
    <row r="4" spans="1:18" x14ac:dyDescent="0.25">
      <c r="A4" s="353"/>
      <c r="B4" s="353"/>
      <c r="C4" s="353"/>
      <c r="D4" s="352"/>
      <c r="E4" s="352"/>
    </row>
    <row r="5" spans="1:18" ht="39" customHeight="1" x14ac:dyDescent="0.25">
      <c r="A5" s="369" t="s">
        <v>551</v>
      </c>
      <c r="B5" s="370"/>
      <c r="C5" s="373" t="s">
        <v>554</v>
      </c>
      <c r="D5" s="374"/>
      <c r="E5" s="42"/>
    </row>
    <row r="6" spans="1:18" x14ac:dyDescent="0.25">
      <c r="A6" s="35" t="s">
        <v>83</v>
      </c>
      <c r="B6" s="77"/>
      <c r="C6" s="78" t="s">
        <v>483</v>
      </c>
      <c r="D6" s="79"/>
    </row>
    <row r="7" spans="1:18" x14ac:dyDescent="0.25">
      <c r="A7" s="35" t="s">
        <v>84</v>
      </c>
      <c r="B7" s="77"/>
      <c r="C7" s="78" t="s">
        <v>85</v>
      </c>
      <c r="D7" s="79"/>
    </row>
    <row r="8" spans="1:18" x14ac:dyDescent="0.25">
      <c r="A8" s="35" t="s">
        <v>86</v>
      </c>
      <c r="B8" s="77"/>
      <c r="C8" s="167" t="s">
        <v>429</v>
      </c>
      <c r="D8" s="79"/>
    </row>
    <row r="9" spans="1:18" ht="15.75" thickBot="1" x14ac:dyDescent="0.3">
      <c r="H9" s="50"/>
    </row>
    <row r="10" spans="1:18" ht="26.25" customHeight="1" x14ac:dyDescent="0.25">
      <c r="A10" s="406" t="s">
        <v>391</v>
      </c>
      <c r="B10" s="454"/>
      <c r="C10" s="461" t="s">
        <v>249</v>
      </c>
      <c r="D10" s="474"/>
      <c r="E10" s="474"/>
      <c r="F10" s="474"/>
      <c r="G10" s="474"/>
      <c r="H10" s="475"/>
      <c r="R10" s="45"/>
    </row>
    <row r="11" spans="1:18" x14ac:dyDescent="0.25">
      <c r="A11" s="455"/>
      <c r="B11" s="378"/>
      <c r="C11" s="364" t="s">
        <v>46</v>
      </c>
      <c r="D11" s="364"/>
      <c r="E11" s="364" t="s">
        <v>47</v>
      </c>
      <c r="F11" s="364"/>
      <c r="G11" s="364" t="s">
        <v>40</v>
      </c>
      <c r="H11" s="366"/>
    </row>
    <row r="12" spans="1:18" x14ac:dyDescent="0.25">
      <c r="A12" s="455"/>
      <c r="B12" s="378"/>
      <c r="C12" s="476" t="s">
        <v>250</v>
      </c>
      <c r="D12" s="476" t="s">
        <v>251</v>
      </c>
      <c r="E12" s="364" t="s">
        <v>252</v>
      </c>
      <c r="F12" s="477" t="s">
        <v>48</v>
      </c>
      <c r="G12" s="476" t="s">
        <v>252</v>
      </c>
      <c r="H12" s="479" t="s">
        <v>251</v>
      </c>
    </row>
    <row r="13" spans="1:18" ht="15" customHeight="1" x14ac:dyDescent="0.25">
      <c r="A13" s="455"/>
      <c r="B13" s="378"/>
      <c r="C13" s="403"/>
      <c r="D13" s="403"/>
      <c r="E13" s="364"/>
      <c r="F13" s="478"/>
      <c r="G13" s="403"/>
      <c r="H13" s="397"/>
    </row>
    <row r="14" spans="1:18" x14ac:dyDescent="0.25">
      <c r="A14" s="455"/>
      <c r="B14" s="378"/>
      <c r="C14" s="40" t="s">
        <v>88</v>
      </c>
      <c r="D14" s="40" t="s">
        <v>89</v>
      </c>
      <c r="E14" s="40" t="s">
        <v>90</v>
      </c>
      <c r="F14" s="40" t="s">
        <v>91</v>
      </c>
      <c r="G14" s="40" t="s">
        <v>94</v>
      </c>
      <c r="H14" s="84" t="s">
        <v>95</v>
      </c>
    </row>
    <row r="15" spans="1:18" ht="14.25" customHeight="1" x14ac:dyDescent="0.25">
      <c r="A15" s="471" t="s">
        <v>15</v>
      </c>
      <c r="B15" s="472"/>
      <c r="C15" s="472"/>
      <c r="D15" s="472"/>
      <c r="E15" s="472"/>
      <c r="F15" s="472"/>
      <c r="G15" s="472"/>
      <c r="H15" s="473"/>
    </row>
    <row r="16" spans="1:18" x14ac:dyDescent="0.25">
      <c r="A16" s="73" t="s">
        <v>88</v>
      </c>
      <c r="B16" s="32" t="s">
        <v>80</v>
      </c>
      <c r="C16" s="82"/>
      <c r="D16" s="82"/>
      <c r="E16" s="82"/>
      <c r="F16" s="82"/>
      <c r="G16" s="287">
        <f>C16+E16</f>
        <v>0</v>
      </c>
      <c r="H16" s="285">
        <f>D16+F16</f>
        <v>0</v>
      </c>
    </row>
    <row r="17" spans="1:8" x14ac:dyDescent="0.25">
      <c r="A17" s="199" t="s">
        <v>89</v>
      </c>
      <c r="B17" s="32" t="s">
        <v>49</v>
      </c>
      <c r="C17" s="82"/>
      <c r="D17" s="82"/>
      <c r="E17" s="82"/>
      <c r="F17" s="82"/>
      <c r="G17" s="287">
        <f t="shared" ref="G17:H20" si="0">C17+E17</f>
        <v>0</v>
      </c>
      <c r="H17" s="285">
        <f t="shared" ref="H17:H19" si="1">D17+F17</f>
        <v>0</v>
      </c>
    </row>
    <row r="18" spans="1:8" x14ac:dyDescent="0.25">
      <c r="A18" s="199" t="s">
        <v>90</v>
      </c>
      <c r="B18" s="32" t="s">
        <v>50</v>
      </c>
      <c r="C18" s="82"/>
      <c r="D18" s="82"/>
      <c r="E18" s="82"/>
      <c r="F18" s="82"/>
      <c r="G18" s="287">
        <f t="shared" si="0"/>
        <v>0</v>
      </c>
      <c r="H18" s="285">
        <f t="shared" si="1"/>
        <v>0</v>
      </c>
    </row>
    <row r="19" spans="1:8" x14ac:dyDescent="0.25">
      <c r="A19" s="199" t="s">
        <v>91</v>
      </c>
      <c r="B19" s="32" t="s">
        <v>51</v>
      </c>
      <c r="C19" s="82"/>
      <c r="D19" s="82"/>
      <c r="E19" s="82"/>
      <c r="F19" s="82"/>
      <c r="G19" s="287">
        <f t="shared" si="0"/>
        <v>0</v>
      </c>
      <c r="H19" s="285">
        <f t="shared" si="1"/>
        <v>0</v>
      </c>
    </row>
    <row r="20" spans="1:8" ht="15.75" thickBot="1" x14ac:dyDescent="0.3">
      <c r="A20" s="185" t="s">
        <v>94</v>
      </c>
      <c r="B20" s="109" t="s">
        <v>253</v>
      </c>
      <c r="C20" s="286">
        <f>C16+C17-C18-C19</f>
        <v>0</v>
      </c>
      <c r="D20" s="286">
        <f>D16+D17-D18-D19</f>
        <v>0</v>
      </c>
      <c r="E20" s="286">
        <f>E16+E17-E18-E19</f>
        <v>0</v>
      </c>
      <c r="F20" s="286">
        <f>F16+F17-F18-F19</f>
        <v>0</v>
      </c>
      <c r="G20" s="286">
        <f t="shared" si="0"/>
        <v>0</v>
      </c>
      <c r="H20" s="288">
        <f t="shared" si="0"/>
        <v>0</v>
      </c>
    </row>
    <row r="21" spans="1:8" x14ac:dyDescent="0.25">
      <c r="C21" s="42"/>
      <c r="D21" s="42"/>
    </row>
    <row r="22" spans="1:8" x14ac:dyDescent="0.25">
      <c r="C22" s="42"/>
      <c r="D22" s="42"/>
    </row>
    <row r="23" spans="1:8" x14ac:dyDescent="0.25">
      <c r="A23" s="348" t="s">
        <v>99</v>
      </c>
      <c r="B23" s="350"/>
      <c r="C23" s="42"/>
      <c r="D23" s="42"/>
    </row>
    <row r="24" spans="1:8" x14ac:dyDescent="0.25">
      <c r="C24" s="42"/>
      <c r="D24" s="42"/>
    </row>
    <row r="25" spans="1:8" x14ac:dyDescent="0.25">
      <c r="A25" s="351" t="s">
        <v>100</v>
      </c>
      <c r="B25" s="351"/>
      <c r="C25" s="42"/>
      <c r="D25" s="42"/>
    </row>
    <row r="26" spans="1:8" x14ac:dyDescent="0.25">
      <c r="C26" s="42"/>
      <c r="D26" s="42"/>
    </row>
    <row r="27" spans="1:8" x14ac:dyDescent="0.25">
      <c r="A27" s="348" t="s">
        <v>99</v>
      </c>
      <c r="B27" s="350"/>
      <c r="C27" s="42"/>
      <c r="D27" s="42"/>
    </row>
    <row r="28" spans="1:8" x14ac:dyDescent="0.25">
      <c r="C28" s="42"/>
      <c r="D28" s="42"/>
    </row>
    <row r="29" spans="1:8" x14ac:dyDescent="0.25">
      <c r="A29" s="351" t="s">
        <v>100</v>
      </c>
      <c r="B29" s="351"/>
      <c r="C29" s="42"/>
      <c r="D29" s="42"/>
    </row>
  </sheetData>
  <sheetProtection sheet="1" objects="1" scenarios="1"/>
  <mergeCells count="19">
    <mergeCell ref="A3:E4"/>
    <mergeCell ref="A10:B14"/>
    <mergeCell ref="C10:H10"/>
    <mergeCell ref="C11:D11"/>
    <mergeCell ref="E11:F11"/>
    <mergeCell ref="G11:H11"/>
    <mergeCell ref="C12:C13"/>
    <mergeCell ref="D12:D13"/>
    <mergeCell ref="E12:E13"/>
    <mergeCell ref="F12:F13"/>
    <mergeCell ref="G12:G13"/>
    <mergeCell ref="H12:H13"/>
    <mergeCell ref="A5:B5"/>
    <mergeCell ref="C5:D5"/>
    <mergeCell ref="A15:H15"/>
    <mergeCell ref="A23:B23"/>
    <mergeCell ref="A25:B25"/>
    <mergeCell ref="A27:B27"/>
    <mergeCell ref="A29:B29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26"/>
  <sheetViews>
    <sheetView workbookViewId="0">
      <selection activeCell="F25" sqref="F25"/>
    </sheetView>
  </sheetViews>
  <sheetFormatPr defaultRowHeight="15" x14ac:dyDescent="0.25"/>
  <cols>
    <col min="1" max="1" width="8.7109375" customWidth="1"/>
    <col min="2" max="2" width="45.140625" customWidth="1"/>
    <col min="3" max="3" width="19.85546875" customWidth="1"/>
    <col min="4" max="4" width="15.7109375" customWidth="1"/>
    <col min="5" max="5" width="16.42578125" customWidth="1"/>
    <col min="6" max="7" width="18.28515625" customWidth="1"/>
    <col min="8" max="8" width="16.85546875" customWidth="1"/>
  </cols>
  <sheetData>
    <row r="1" spans="1:8" x14ac:dyDescent="0.25">
      <c r="A1" s="27" t="s">
        <v>74</v>
      </c>
    </row>
    <row r="2" spans="1:8" x14ac:dyDescent="0.25">
      <c r="A2" s="27"/>
    </row>
    <row r="3" spans="1:8" x14ac:dyDescent="0.25">
      <c r="A3" s="352" t="s">
        <v>82</v>
      </c>
      <c r="B3" s="352"/>
      <c r="C3" s="352"/>
      <c r="D3" s="352"/>
      <c r="E3" s="352"/>
    </row>
    <row r="4" spans="1:8" x14ac:dyDescent="0.25">
      <c r="A4" s="353"/>
      <c r="B4" s="353"/>
      <c r="C4" s="353"/>
      <c r="D4" s="352"/>
      <c r="E4" s="352"/>
    </row>
    <row r="5" spans="1:8" ht="48" customHeight="1" x14ac:dyDescent="0.25">
      <c r="A5" s="369" t="s">
        <v>514</v>
      </c>
      <c r="B5" s="370"/>
      <c r="C5" s="373" t="s">
        <v>515</v>
      </c>
      <c r="D5" s="374"/>
      <c r="E5" s="42"/>
    </row>
    <row r="6" spans="1:8" x14ac:dyDescent="0.25">
      <c r="A6" s="35" t="s">
        <v>83</v>
      </c>
      <c r="B6" s="77"/>
      <c r="C6" s="78" t="s">
        <v>483</v>
      </c>
      <c r="D6" s="79"/>
    </row>
    <row r="7" spans="1:8" x14ac:dyDescent="0.25">
      <c r="A7" s="35" t="s">
        <v>84</v>
      </c>
      <c r="B7" s="77"/>
      <c r="C7" s="78" t="s">
        <v>85</v>
      </c>
      <c r="D7" s="79"/>
    </row>
    <row r="8" spans="1:8" x14ac:dyDescent="0.25">
      <c r="A8" s="35" t="s">
        <v>86</v>
      </c>
      <c r="B8" s="77"/>
      <c r="C8" s="167" t="s">
        <v>429</v>
      </c>
      <c r="D8" s="79"/>
      <c r="F8" s="61"/>
      <c r="G8" s="61"/>
      <c r="H8" s="61"/>
    </row>
    <row r="9" spans="1:8" x14ac:dyDescent="0.25">
      <c r="A9" s="61"/>
      <c r="B9" s="61"/>
      <c r="C9" s="61"/>
      <c r="D9" s="61"/>
      <c r="E9" s="61"/>
      <c r="F9" s="61"/>
      <c r="G9" s="61"/>
      <c r="H9" s="61"/>
    </row>
    <row r="10" spans="1:8" x14ac:dyDescent="0.25">
      <c r="A10" s="378" t="s">
        <v>301</v>
      </c>
      <c r="B10" s="379"/>
      <c r="C10" s="380" t="s">
        <v>302</v>
      </c>
      <c r="D10" s="371" t="s">
        <v>480</v>
      </c>
      <c r="E10" s="371" t="s">
        <v>303</v>
      </c>
      <c r="F10" s="371" t="s">
        <v>481</v>
      </c>
      <c r="G10" s="371" t="s">
        <v>304</v>
      </c>
      <c r="H10" s="371" t="s">
        <v>482</v>
      </c>
    </row>
    <row r="11" spans="1:8" ht="57" customHeight="1" x14ac:dyDescent="0.25">
      <c r="A11" s="379"/>
      <c r="B11" s="379"/>
      <c r="C11" s="381"/>
      <c r="D11" s="372"/>
      <c r="E11" s="372"/>
      <c r="F11" s="372"/>
      <c r="G11" s="372"/>
      <c r="H11" s="372"/>
    </row>
    <row r="12" spans="1:8" ht="17.25" customHeight="1" x14ac:dyDescent="0.25">
      <c r="A12" s="379"/>
      <c r="B12" s="379"/>
      <c r="C12" s="62" t="s">
        <v>88</v>
      </c>
      <c r="D12" s="63" t="s">
        <v>89</v>
      </c>
      <c r="E12" s="63" t="s">
        <v>90</v>
      </c>
      <c r="F12" s="63" t="s">
        <v>91</v>
      </c>
      <c r="G12" s="63" t="s">
        <v>94</v>
      </c>
      <c r="H12" s="63" t="s">
        <v>95</v>
      </c>
    </row>
    <row r="13" spans="1:8" x14ac:dyDescent="0.25">
      <c r="A13" s="375" t="s">
        <v>305</v>
      </c>
      <c r="B13" s="376"/>
      <c r="C13" s="376"/>
      <c r="D13" s="376"/>
      <c r="E13" s="376"/>
      <c r="F13" s="376"/>
      <c r="G13" s="376"/>
      <c r="H13" s="376"/>
    </row>
    <row r="14" spans="1:8" x14ac:dyDescent="0.25">
      <c r="A14" s="40" t="s">
        <v>88</v>
      </c>
      <c r="B14" s="64" t="s">
        <v>306</v>
      </c>
      <c r="C14" s="81"/>
      <c r="D14" s="81"/>
      <c r="E14" s="81"/>
      <c r="F14" s="81"/>
      <c r="G14" s="81"/>
      <c r="H14" s="81"/>
    </row>
    <row r="15" spans="1:8" x14ac:dyDescent="0.25">
      <c r="A15" s="40" t="s">
        <v>89</v>
      </c>
      <c r="B15" s="64" t="s">
        <v>307</v>
      </c>
      <c r="C15" s="81"/>
      <c r="D15" s="81"/>
      <c r="E15" s="81"/>
      <c r="F15" s="81"/>
      <c r="G15" s="81"/>
      <c r="H15" s="81"/>
    </row>
    <row r="16" spans="1:8" x14ac:dyDescent="0.25">
      <c r="A16" s="40" t="s">
        <v>90</v>
      </c>
      <c r="B16" s="64" t="s">
        <v>308</v>
      </c>
      <c r="C16" s="81"/>
      <c r="D16" s="81"/>
      <c r="E16" s="81"/>
      <c r="F16" s="81"/>
      <c r="G16" s="81"/>
      <c r="H16" s="81"/>
    </row>
    <row r="17" spans="1:8" x14ac:dyDescent="0.25">
      <c r="A17" s="40" t="s">
        <v>91</v>
      </c>
      <c r="B17" s="64" t="s">
        <v>309</v>
      </c>
      <c r="C17" s="308">
        <f t="shared" ref="C17:H17" si="0">C14+C15+C16</f>
        <v>0</v>
      </c>
      <c r="D17" s="308">
        <f t="shared" si="0"/>
        <v>0</v>
      </c>
      <c r="E17" s="308">
        <f t="shared" si="0"/>
        <v>0</v>
      </c>
      <c r="F17" s="308">
        <f t="shared" si="0"/>
        <v>0</v>
      </c>
      <c r="G17" s="308">
        <f t="shared" si="0"/>
        <v>0</v>
      </c>
      <c r="H17" s="308">
        <f t="shared" si="0"/>
        <v>0</v>
      </c>
    </row>
    <row r="18" spans="1:8" x14ac:dyDescent="0.25">
      <c r="A18" s="377"/>
      <c r="B18" s="377"/>
      <c r="C18" s="377"/>
      <c r="D18" s="377"/>
      <c r="E18" s="377"/>
      <c r="F18" s="377"/>
      <c r="G18" s="377"/>
      <c r="H18" s="377"/>
    </row>
    <row r="19" spans="1:8" x14ac:dyDescent="0.25">
      <c r="A19" s="377"/>
      <c r="B19" s="377"/>
      <c r="C19" s="377"/>
      <c r="D19" s="377"/>
      <c r="E19" s="377"/>
      <c r="F19" s="377"/>
      <c r="G19" s="377"/>
      <c r="H19" s="377"/>
    </row>
    <row r="20" spans="1:8" x14ac:dyDescent="0.25">
      <c r="A20" s="348" t="s">
        <v>99</v>
      </c>
      <c r="B20" s="349"/>
      <c r="C20" s="349"/>
      <c r="D20" s="350"/>
    </row>
    <row r="22" spans="1:8" x14ac:dyDescent="0.25">
      <c r="A22" s="351" t="s">
        <v>100</v>
      </c>
      <c r="B22" s="351"/>
      <c r="C22" s="351"/>
      <c r="D22" s="351"/>
    </row>
    <row r="24" spans="1:8" x14ac:dyDescent="0.25">
      <c r="A24" s="348" t="s">
        <v>99</v>
      </c>
      <c r="B24" s="349"/>
      <c r="C24" s="349"/>
      <c r="D24" s="350"/>
    </row>
    <row r="26" spans="1:8" x14ac:dyDescent="0.25">
      <c r="A26" s="351" t="s">
        <v>100</v>
      </c>
      <c r="B26" s="351"/>
      <c r="C26" s="351"/>
      <c r="D26" s="351"/>
    </row>
  </sheetData>
  <sheetProtection sheet="1" objects="1" scenarios="1"/>
  <mergeCells count="17">
    <mergeCell ref="A3:E4"/>
    <mergeCell ref="A10:B12"/>
    <mergeCell ref="C10:C11"/>
    <mergeCell ref="D10:D11"/>
    <mergeCell ref="E10:E11"/>
    <mergeCell ref="H10:H11"/>
    <mergeCell ref="A13:H13"/>
    <mergeCell ref="A18:H18"/>
    <mergeCell ref="A19:H19"/>
    <mergeCell ref="A20:D20"/>
    <mergeCell ref="F10:F11"/>
    <mergeCell ref="A22:D22"/>
    <mergeCell ref="A24:D24"/>
    <mergeCell ref="A26:D26"/>
    <mergeCell ref="A5:B5"/>
    <mergeCell ref="G10:G11"/>
    <mergeCell ref="C5:D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3"/>
  <sheetViews>
    <sheetView topLeftCell="A5" workbookViewId="0">
      <selection activeCell="J13" sqref="J13"/>
    </sheetView>
  </sheetViews>
  <sheetFormatPr defaultRowHeight="15" x14ac:dyDescent="0.25"/>
  <cols>
    <col min="1" max="1" width="8.7109375" customWidth="1"/>
    <col min="2" max="2" width="55.7109375" customWidth="1"/>
    <col min="3" max="5" width="15.7109375" customWidth="1"/>
    <col min="8" max="8" width="9.140625" customWidth="1"/>
    <col min="18" max="18" width="98.42578125" customWidth="1"/>
  </cols>
  <sheetData>
    <row r="1" spans="1:5" x14ac:dyDescent="0.25">
      <c r="A1" s="27" t="s">
        <v>447</v>
      </c>
    </row>
    <row r="2" spans="1:5" x14ac:dyDescent="0.25">
      <c r="A2" s="27"/>
    </row>
    <row r="3" spans="1:5" x14ac:dyDescent="0.25">
      <c r="A3" s="352" t="s">
        <v>82</v>
      </c>
      <c r="B3" s="352"/>
      <c r="C3" s="352"/>
      <c r="D3" s="352"/>
      <c r="E3" s="352"/>
    </row>
    <row r="4" spans="1:5" x14ac:dyDescent="0.25">
      <c r="A4" s="353"/>
      <c r="B4" s="353"/>
      <c r="C4" s="353"/>
      <c r="D4" s="352"/>
      <c r="E4" s="352"/>
    </row>
    <row r="5" spans="1:5" ht="32.25" customHeight="1" x14ac:dyDescent="0.25">
      <c r="A5" s="369" t="s">
        <v>552</v>
      </c>
      <c r="B5" s="370"/>
      <c r="C5" s="373" t="s">
        <v>553</v>
      </c>
      <c r="D5" s="374"/>
      <c r="E5" s="42"/>
    </row>
    <row r="6" spans="1:5" x14ac:dyDescent="0.25">
      <c r="A6" s="35" t="s">
        <v>83</v>
      </c>
      <c r="B6" s="77"/>
      <c r="C6" s="78" t="s">
        <v>483</v>
      </c>
      <c r="D6" s="79"/>
    </row>
    <row r="7" spans="1:5" x14ac:dyDescent="0.25">
      <c r="A7" s="35" t="s">
        <v>84</v>
      </c>
      <c r="B7" s="77"/>
      <c r="C7" s="78" t="s">
        <v>85</v>
      </c>
      <c r="D7" s="79"/>
    </row>
    <row r="8" spans="1:5" x14ac:dyDescent="0.25">
      <c r="A8" s="35" t="s">
        <v>86</v>
      </c>
      <c r="B8" s="77"/>
      <c r="C8" s="167" t="s">
        <v>429</v>
      </c>
      <c r="D8" s="79"/>
    </row>
    <row r="9" spans="1:5" ht="15.75" thickBot="1" x14ac:dyDescent="0.3"/>
    <row r="10" spans="1:5" x14ac:dyDescent="0.25">
      <c r="A10" s="406" t="s">
        <v>394</v>
      </c>
      <c r="B10" s="454"/>
      <c r="C10" s="363" t="s">
        <v>81</v>
      </c>
      <c r="D10" s="363" t="s">
        <v>52</v>
      </c>
      <c r="E10" s="365" t="s">
        <v>254</v>
      </c>
    </row>
    <row r="11" spans="1:5" ht="52.5" customHeight="1" x14ac:dyDescent="0.25">
      <c r="A11" s="455"/>
      <c r="B11" s="378"/>
      <c r="C11" s="364"/>
      <c r="D11" s="364"/>
      <c r="E11" s="366"/>
    </row>
    <row r="12" spans="1:5" ht="15" customHeight="1" x14ac:dyDescent="0.25">
      <c r="A12" s="455"/>
      <c r="B12" s="378"/>
      <c r="C12" s="40" t="s">
        <v>88</v>
      </c>
      <c r="D12" s="40" t="s">
        <v>89</v>
      </c>
      <c r="E12" s="84" t="s">
        <v>90</v>
      </c>
    </row>
    <row r="13" spans="1:5" s="27" customFormat="1" ht="15" customHeight="1" x14ac:dyDescent="0.25">
      <c r="A13" s="200" t="s">
        <v>88</v>
      </c>
      <c r="B13" s="52" t="s">
        <v>53</v>
      </c>
      <c r="C13" s="282">
        <f>C14+C15</f>
        <v>0</v>
      </c>
      <c r="D13" s="282">
        <f>D14+D15</f>
        <v>0</v>
      </c>
      <c r="E13" s="283">
        <f>E14+E15</f>
        <v>0</v>
      </c>
    </row>
    <row r="14" spans="1:5" ht="15" customHeight="1" x14ac:dyDescent="0.25">
      <c r="A14" s="73" t="s">
        <v>89</v>
      </c>
      <c r="B14" s="37" t="s">
        <v>54</v>
      </c>
      <c r="C14" s="82"/>
      <c r="D14" s="82"/>
      <c r="E14" s="285">
        <f>C14+D14</f>
        <v>0</v>
      </c>
    </row>
    <row r="15" spans="1:5" ht="15" customHeight="1" x14ac:dyDescent="0.25">
      <c r="A15" s="73" t="s">
        <v>90</v>
      </c>
      <c r="B15" s="37" t="s">
        <v>55</v>
      </c>
      <c r="C15" s="82"/>
      <c r="D15" s="82"/>
      <c r="E15" s="285">
        <f>C15+D15</f>
        <v>0</v>
      </c>
    </row>
    <row r="16" spans="1:5" s="27" customFormat="1" ht="15" customHeight="1" x14ac:dyDescent="0.25">
      <c r="A16" s="201" t="s">
        <v>91</v>
      </c>
      <c r="B16" s="53" t="s">
        <v>392</v>
      </c>
      <c r="C16" s="282">
        <f>C17+C18</f>
        <v>0</v>
      </c>
      <c r="D16" s="282">
        <f>D17+D18</f>
        <v>0</v>
      </c>
      <c r="E16" s="283">
        <f>E17+E18</f>
        <v>0</v>
      </c>
    </row>
    <row r="17" spans="1:5" ht="15" customHeight="1" x14ac:dyDescent="0.25">
      <c r="A17" s="73" t="s">
        <v>94</v>
      </c>
      <c r="B17" s="37" t="s">
        <v>54</v>
      </c>
      <c r="C17" s="82"/>
      <c r="D17" s="82"/>
      <c r="E17" s="285">
        <f>C17+D17</f>
        <v>0</v>
      </c>
    </row>
    <row r="18" spans="1:5" ht="15" customHeight="1" x14ac:dyDescent="0.25">
      <c r="A18" s="73" t="s">
        <v>95</v>
      </c>
      <c r="B18" s="37" t="s">
        <v>55</v>
      </c>
      <c r="C18" s="82"/>
      <c r="D18" s="82"/>
      <c r="E18" s="285">
        <f>C18+D18</f>
        <v>0</v>
      </c>
    </row>
    <row r="19" spans="1:5" s="27" customFormat="1" ht="15" customHeight="1" x14ac:dyDescent="0.25">
      <c r="A19" s="202" t="s">
        <v>96</v>
      </c>
      <c r="B19" s="52" t="s">
        <v>56</v>
      </c>
      <c r="C19" s="282">
        <f>C20+C21</f>
        <v>0</v>
      </c>
      <c r="D19" s="282">
        <f>D20+D21</f>
        <v>0</v>
      </c>
      <c r="E19" s="283">
        <f>E20+E21</f>
        <v>0</v>
      </c>
    </row>
    <row r="20" spans="1:5" ht="15" customHeight="1" x14ac:dyDescent="0.25">
      <c r="A20" s="182" t="s">
        <v>97</v>
      </c>
      <c r="B20" s="37" t="s">
        <v>54</v>
      </c>
      <c r="C20" s="82"/>
      <c r="D20" s="82"/>
      <c r="E20" s="285">
        <f>C20+D20</f>
        <v>0</v>
      </c>
    </row>
    <row r="21" spans="1:5" ht="15" customHeight="1" x14ac:dyDescent="0.25">
      <c r="A21" s="182" t="s">
        <v>98</v>
      </c>
      <c r="B21" s="37" t="s">
        <v>55</v>
      </c>
      <c r="C21" s="82"/>
      <c r="D21" s="82"/>
      <c r="E21" s="285">
        <f>C21+D21</f>
        <v>0</v>
      </c>
    </row>
    <row r="22" spans="1:5" s="27" customFormat="1" ht="15" customHeight="1" thickBot="1" x14ac:dyDescent="0.3">
      <c r="A22" s="203">
        <v>100</v>
      </c>
      <c r="B22" s="204" t="s">
        <v>40</v>
      </c>
      <c r="C22" s="270">
        <f>C13-C16-C19</f>
        <v>0</v>
      </c>
      <c r="D22" s="270">
        <f>D13-D16-D19</f>
        <v>0</v>
      </c>
      <c r="E22" s="284">
        <f>E13-E16-E19</f>
        <v>0</v>
      </c>
    </row>
    <row r="23" spans="1:5" x14ac:dyDescent="0.25">
      <c r="C23" s="42"/>
      <c r="D23" s="42"/>
    </row>
    <row r="24" spans="1:5" x14ac:dyDescent="0.25">
      <c r="C24" s="42"/>
      <c r="D24" s="42"/>
    </row>
    <row r="25" spans="1:5" x14ac:dyDescent="0.25">
      <c r="A25" s="348" t="s">
        <v>99</v>
      </c>
      <c r="B25" s="350"/>
      <c r="C25" s="42"/>
      <c r="D25" s="42"/>
    </row>
    <row r="26" spans="1:5" x14ac:dyDescent="0.25">
      <c r="C26" s="42"/>
      <c r="D26" s="42"/>
    </row>
    <row r="27" spans="1:5" x14ac:dyDescent="0.25">
      <c r="A27" s="351" t="s">
        <v>100</v>
      </c>
      <c r="B27" s="351"/>
      <c r="C27" s="42"/>
      <c r="D27" s="42"/>
    </row>
    <row r="28" spans="1:5" x14ac:dyDescent="0.25">
      <c r="C28" s="42"/>
      <c r="D28" s="42"/>
    </row>
    <row r="29" spans="1:5" x14ac:dyDescent="0.25">
      <c r="A29" s="348" t="s">
        <v>99</v>
      </c>
      <c r="B29" s="350"/>
      <c r="C29" s="42"/>
      <c r="D29" s="42"/>
    </row>
    <row r="30" spans="1:5" x14ac:dyDescent="0.25">
      <c r="C30" s="42"/>
      <c r="D30" s="42"/>
    </row>
    <row r="31" spans="1:5" x14ac:dyDescent="0.25">
      <c r="A31" s="351" t="s">
        <v>100</v>
      </c>
      <c r="B31" s="351"/>
      <c r="C31" s="42"/>
      <c r="D31" s="42"/>
    </row>
    <row r="32" spans="1:5" x14ac:dyDescent="0.25">
      <c r="A32" s="42"/>
      <c r="B32" s="42"/>
      <c r="C32" s="42"/>
      <c r="D32" s="42"/>
    </row>
    <row r="33" spans="1:4" x14ac:dyDescent="0.25">
      <c r="A33" s="42"/>
      <c r="B33" s="42"/>
      <c r="C33" s="42"/>
      <c r="D33" s="42"/>
    </row>
  </sheetData>
  <sheetProtection sheet="1" objects="1" scenarios="1"/>
  <mergeCells count="11">
    <mergeCell ref="C10:C11"/>
    <mergeCell ref="D10:D11"/>
    <mergeCell ref="E10:E11"/>
    <mergeCell ref="A25:B25"/>
    <mergeCell ref="A3:E4"/>
    <mergeCell ref="C5:D5"/>
    <mergeCell ref="A27:B27"/>
    <mergeCell ref="A29:B29"/>
    <mergeCell ref="A31:B31"/>
    <mergeCell ref="A5:B5"/>
    <mergeCell ref="A10:B1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37"/>
  <sheetViews>
    <sheetView topLeftCell="A9" zoomScaleNormal="100" workbookViewId="0">
      <selection activeCell="M19" sqref="M19"/>
    </sheetView>
  </sheetViews>
  <sheetFormatPr defaultRowHeight="15" x14ac:dyDescent="0.25"/>
  <cols>
    <col min="1" max="1" width="9.28515625" customWidth="1"/>
    <col min="2" max="2" width="95.42578125" customWidth="1"/>
    <col min="3" max="3" width="19.28515625" customWidth="1"/>
    <col min="4" max="4" width="11.28515625" customWidth="1"/>
    <col min="5" max="5" width="11.85546875" customWidth="1"/>
    <col min="6" max="8" width="11.7109375" customWidth="1"/>
    <col min="9" max="9" width="11.28515625" customWidth="1"/>
    <col min="11" max="12" width="9.140625" customWidth="1"/>
    <col min="13" max="13" width="89.140625" customWidth="1"/>
  </cols>
  <sheetData>
    <row r="1" spans="1:9" x14ac:dyDescent="0.25">
      <c r="A1" s="27" t="s">
        <v>477</v>
      </c>
    </row>
    <row r="2" spans="1:9" x14ac:dyDescent="0.25">
      <c r="A2" s="27"/>
    </row>
    <row r="3" spans="1:9" x14ac:dyDescent="0.25">
      <c r="A3" s="352" t="s">
        <v>82</v>
      </c>
      <c r="B3" s="352"/>
      <c r="C3" s="352"/>
      <c r="D3" s="352"/>
      <c r="E3" s="352"/>
    </row>
    <row r="4" spans="1:9" x14ac:dyDescent="0.25">
      <c r="A4" s="353"/>
      <c r="B4" s="353"/>
      <c r="C4" s="353"/>
      <c r="D4" s="352"/>
      <c r="E4" s="352"/>
    </row>
    <row r="5" spans="1:9" x14ac:dyDescent="0.25">
      <c r="A5" s="383" t="s">
        <v>557</v>
      </c>
      <c r="B5" s="384"/>
      <c r="C5" s="484" t="s">
        <v>558</v>
      </c>
      <c r="D5" s="485"/>
      <c r="E5" s="42"/>
    </row>
    <row r="6" spans="1:9" x14ac:dyDescent="0.25">
      <c r="A6" s="35" t="s">
        <v>83</v>
      </c>
      <c r="B6" s="77"/>
      <c r="C6" s="78" t="s">
        <v>483</v>
      </c>
      <c r="D6" s="79"/>
    </row>
    <row r="7" spans="1:9" x14ac:dyDescent="0.25">
      <c r="A7" s="35" t="s">
        <v>84</v>
      </c>
      <c r="B7" s="77"/>
      <c r="C7" s="78" t="s">
        <v>85</v>
      </c>
      <c r="D7" s="79"/>
    </row>
    <row r="8" spans="1:9" x14ac:dyDescent="0.25">
      <c r="A8" s="35" t="s">
        <v>86</v>
      </c>
      <c r="B8" s="77"/>
      <c r="C8" s="167" t="s">
        <v>429</v>
      </c>
      <c r="D8" s="79"/>
    </row>
    <row r="9" spans="1:9" ht="15.75" thickBot="1" x14ac:dyDescent="0.3"/>
    <row r="10" spans="1:9" ht="29.25" customHeight="1" x14ac:dyDescent="0.25">
      <c r="A10" s="406" t="s">
        <v>255</v>
      </c>
      <c r="B10" s="454"/>
      <c r="C10" s="461" t="s">
        <v>256</v>
      </c>
      <c r="D10" s="474"/>
      <c r="E10" s="474"/>
      <c r="F10" s="474"/>
      <c r="G10" s="474"/>
      <c r="H10" s="462"/>
      <c r="I10" s="396" t="s">
        <v>40</v>
      </c>
    </row>
    <row r="11" spans="1:9" ht="15" customHeight="1" x14ac:dyDescent="0.25">
      <c r="A11" s="455"/>
      <c r="B11" s="378"/>
      <c r="C11" s="476" t="s">
        <v>257</v>
      </c>
      <c r="D11" s="476" t="s">
        <v>258</v>
      </c>
      <c r="E11" s="476" t="s">
        <v>259</v>
      </c>
      <c r="F11" s="476" t="s">
        <v>260</v>
      </c>
      <c r="G11" s="476" t="s">
        <v>261</v>
      </c>
      <c r="H11" s="476" t="s">
        <v>262</v>
      </c>
      <c r="I11" s="483"/>
    </row>
    <row r="12" spans="1:9" x14ac:dyDescent="0.25">
      <c r="A12" s="455"/>
      <c r="B12" s="378"/>
      <c r="C12" s="403"/>
      <c r="D12" s="403"/>
      <c r="E12" s="403"/>
      <c r="F12" s="403"/>
      <c r="G12" s="403"/>
      <c r="H12" s="403"/>
      <c r="I12" s="397"/>
    </row>
    <row r="13" spans="1:9" x14ac:dyDescent="0.25">
      <c r="A13" s="455"/>
      <c r="B13" s="378"/>
      <c r="C13" s="39" t="s">
        <v>88</v>
      </c>
      <c r="D13" s="39" t="s">
        <v>89</v>
      </c>
      <c r="E13" s="39" t="s">
        <v>90</v>
      </c>
      <c r="F13" s="39" t="s">
        <v>91</v>
      </c>
      <c r="G13" s="39" t="s">
        <v>94</v>
      </c>
      <c r="H13" s="39" t="s">
        <v>95</v>
      </c>
      <c r="I13" s="72" t="s">
        <v>96</v>
      </c>
    </row>
    <row r="14" spans="1:9" x14ac:dyDescent="0.25">
      <c r="A14" s="480" t="s">
        <v>16</v>
      </c>
      <c r="B14" s="481"/>
      <c r="C14" s="481"/>
      <c r="D14" s="481"/>
      <c r="E14" s="481"/>
      <c r="F14" s="481"/>
      <c r="G14" s="481"/>
      <c r="H14" s="481"/>
      <c r="I14" s="482"/>
    </row>
    <row r="15" spans="1:9" x14ac:dyDescent="0.25">
      <c r="A15" s="73" t="s">
        <v>88</v>
      </c>
      <c r="B15" s="32" t="s">
        <v>263</v>
      </c>
      <c r="C15" s="82"/>
      <c r="D15" s="82"/>
      <c r="E15" s="82"/>
      <c r="F15" s="82"/>
      <c r="G15" s="82"/>
      <c r="H15" s="82"/>
      <c r="I15" s="278">
        <f>SUM(C15:H15)</f>
        <v>0</v>
      </c>
    </row>
    <row r="16" spans="1:9" ht="30" x14ac:dyDescent="0.25">
      <c r="A16" s="73" t="s">
        <v>89</v>
      </c>
      <c r="B16" s="51" t="s">
        <v>560</v>
      </c>
      <c r="C16" s="82"/>
      <c r="D16" s="82"/>
      <c r="E16" s="82"/>
      <c r="F16" s="82"/>
      <c r="G16" s="82"/>
      <c r="H16" s="82"/>
      <c r="I16" s="278">
        <f>SUM(C16:H16)</f>
        <v>0</v>
      </c>
    </row>
    <row r="17" spans="1:9" x14ac:dyDescent="0.25">
      <c r="A17" s="73" t="s">
        <v>90</v>
      </c>
      <c r="B17" s="32" t="s">
        <v>559</v>
      </c>
      <c r="C17" s="82"/>
      <c r="D17" s="82"/>
      <c r="E17" s="82"/>
      <c r="F17" s="82"/>
      <c r="G17" s="82"/>
      <c r="H17" s="82"/>
      <c r="I17" s="278">
        <f>SUM(C17:H17)</f>
        <v>0</v>
      </c>
    </row>
    <row r="18" spans="1:9" x14ac:dyDescent="0.25">
      <c r="A18" s="205" t="s">
        <v>91</v>
      </c>
      <c r="B18" s="32" t="s">
        <v>264</v>
      </c>
      <c r="C18" s="82"/>
      <c r="D18" s="82"/>
      <c r="E18" s="82"/>
      <c r="F18" s="82"/>
      <c r="G18" s="82"/>
      <c r="H18" s="82"/>
      <c r="I18" s="278">
        <f>SUM(C18:H18)</f>
        <v>0</v>
      </c>
    </row>
    <row r="19" spans="1:9" x14ac:dyDescent="0.25">
      <c r="A19" s="73" t="s">
        <v>94</v>
      </c>
      <c r="B19" s="32" t="s">
        <v>359</v>
      </c>
      <c r="C19" s="280">
        <f t="shared" ref="C19:I19" si="0">SUM(C15:C18)</f>
        <v>0</v>
      </c>
      <c r="D19" s="280">
        <f t="shared" si="0"/>
        <v>0</v>
      </c>
      <c r="E19" s="280">
        <f t="shared" si="0"/>
        <v>0</v>
      </c>
      <c r="F19" s="280">
        <f t="shared" si="0"/>
        <v>0</v>
      </c>
      <c r="G19" s="280">
        <f t="shared" si="0"/>
        <v>0</v>
      </c>
      <c r="H19" s="280">
        <f t="shared" si="0"/>
        <v>0</v>
      </c>
      <c r="I19" s="279">
        <f t="shared" si="0"/>
        <v>0</v>
      </c>
    </row>
    <row r="20" spans="1:9" x14ac:dyDescent="0.25">
      <c r="A20" s="480" t="s">
        <v>18</v>
      </c>
      <c r="B20" s="481"/>
      <c r="C20" s="481"/>
      <c r="D20" s="481"/>
      <c r="E20" s="481"/>
      <c r="F20" s="481"/>
      <c r="G20" s="481"/>
      <c r="H20" s="481"/>
      <c r="I20" s="482"/>
    </row>
    <row r="21" spans="1:9" x14ac:dyDescent="0.25">
      <c r="A21" s="73" t="s">
        <v>95</v>
      </c>
      <c r="B21" s="32" t="s">
        <v>265</v>
      </c>
      <c r="C21" s="82"/>
      <c r="D21" s="82"/>
      <c r="E21" s="82"/>
      <c r="F21" s="82"/>
      <c r="G21" s="82"/>
      <c r="H21" s="82"/>
      <c r="I21" s="278">
        <f t="shared" ref="I21:I27" si="1">SUM(C21:H21)</f>
        <v>0</v>
      </c>
    </row>
    <row r="22" spans="1:9" ht="30" x14ac:dyDescent="0.25">
      <c r="A22" s="182" t="s">
        <v>96</v>
      </c>
      <c r="B22" s="51" t="s">
        <v>266</v>
      </c>
      <c r="C22" s="82"/>
      <c r="D22" s="82"/>
      <c r="E22" s="82"/>
      <c r="F22" s="82"/>
      <c r="G22" s="82"/>
      <c r="H22" s="82"/>
      <c r="I22" s="278">
        <f t="shared" si="1"/>
        <v>0</v>
      </c>
    </row>
    <row r="23" spans="1:9" x14ac:dyDescent="0.25">
      <c r="A23" s="182" t="s">
        <v>97</v>
      </c>
      <c r="B23" s="32" t="s">
        <v>267</v>
      </c>
      <c r="C23" s="82"/>
      <c r="D23" s="82"/>
      <c r="E23" s="82"/>
      <c r="F23" s="82"/>
      <c r="G23" s="82"/>
      <c r="H23" s="82"/>
      <c r="I23" s="278">
        <f t="shared" si="1"/>
        <v>0</v>
      </c>
    </row>
    <row r="24" spans="1:9" x14ac:dyDescent="0.25">
      <c r="A24" s="182" t="s">
        <v>98</v>
      </c>
      <c r="B24" s="32" t="s">
        <v>360</v>
      </c>
      <c r="C24" s="280">
        <f t="shared" ref="C24:H24" si="2">C21+C22+C23</f>
        <v>0</v>
      </c>
      <c r="D24" s="280">
        <f t="shared" si="2"/>
        <v>0</v>
      </c>
      <c r="E24" s="280">
        <f t="shared" si="2"/>
        <v>0</v>
      </c>
      <c r="F24" s="280">
        <f t="shared" si="2"/>
        <v>0</v>
      </c>
      <c r="G24" s="280">
        <f t="shared" si="2"/>
        <v>0</v>
      </c>
      <c r="H24" s="280">
        <f t="shared" si="2"/>
        <v>0</v>
      </c>
      <c r="I24" s="278">
        <f t="shared" si="1"/>
        <v>0</v>
      </c>
    </row>
    <row r="25" spans="1:9" x14ac:dyDescent="0.25">
      <c r="A25" s="73">
        <v>100</v>
      </c>
      <c r="B25" s="32" t="s">
        <v>268</v>
      </c>
      <c r="C25" s="82"/>
      <c r="D25" s="82"/>
      <c r="E25" s="82"/>
      <c r="F25" s="82"/>
      <c r="G25" s="82"/>
      <c r="H25" s="82"/>
      <c r="I25" s="278">
        <f t="shared" si="1"/>
        <v>0</v>
      </c>
    </row>
    <row r="26" spans="1:9" x14ac:dyDescent="0.25">
      <c r="A26" s="73">
        <v>110</v>
      </c>
      <c r="B26" s="32" t="s">
        <v>366</v>
      </c>
      <c r="C26" s="82"/>
      <c r="D26" s="82"/>
      <c r="E26" s="82"/>
      <c r="F26" s="82"/>
      <c r="G26" s="82"/>
      <c r="H26" s="82"/>
      <c r="I26" s="278">
        <f t="shared" si="1"/>
        <v>0</v>
      </c>
    </row>
    <row r="27" spans="1:9" x14ac:dyDescent="0.25">
      <c r="A27" s="73">
        <v>120</v>
      </c>
      <c r="B27" s="32" t="s">
        <v>365</v>
      </c>
      <c r="C27" s="82"/>
      <c r="D27" s="82"/>
      <c r="E27" s="82"/>
      <c r="F27" s="82"/>
      <c r="G27" s="82"/>
      <c r="H27" s="82"/>
      <c r="I27" s="278">
        <f t="shared" si="1"/>
        <v>0</v>
      </c>
    </row>
    <row r="28" spans="1:9" ht="15.75" thickBot="1" x14ac:dyDescent="0.3">
      <c r="A28" s="107">
        <v>130</v>
      </c>
      <c r="B28" s="109" t="s">
        <v>361</v>
      </c>
      <c r="C28" s="281">
        <f t="shared" ref="C28:I28" si="3">C19-C24+C25+C26+C27</f>
        <v>0</v>
      </c>
      <c r="D28" s="281">
        <f t="shared" si="3"/>
        <v>0</v>
      </c>
      <c r="E28" s="281">
        <f t="shared" si="3"/>
        <v>0</v>
      </c>
      <c r="F28" s="281">
        <f t="shared" si="3"/>
        <v>0</v>
      </c>
      <c r="G28" s="281">
        <f t="shared" si="3"/>
        <v>0</v>
      </c>
      <c r="H28" s="281">
        <f t="shared" si="3"/>
        <v>0</v>
      </c>
      <c r="I28" s="277">
        <f t="shared" si="3"/>
        <v>0</v>
      </c>
    </row>
    <row r="31" spans="1:9" x14ac:dyDescent="0.25">
      <c r="A31" s="348" t="s">
        <v>99</v>
      </c>
      <c r="B31" s="349"/>
      <c r="C31" s="349"/>
      <c r="D31" s="350"/>
    </row>
    <row r="33" spans="1:4" x14ac:dyDescent="0.25">
      <c r="A33" s="351" t="s">
        <v>100</v>
      </c>
      <c r="B33" s="351"/>
      <c r="C33" s="351"/>
      <c r="D33" s="351"/>
    </row>
    <row r="35" spans="1:4" x14ac:dyDescent="0.25">
      <c r="A35" s="348" t="s">
        <v>99</v>
      </c>
      <c r="B35" s="349"/>
      <c r="C35" s="349"/>
      <c r="D35" s="350"/>
    </row>
    <row r="37" spans="1:4" x14ac:dyDescent="0.25">
      <c r="A37" s="351" t="s">
        <v>100</v>
      </c>
      <c r="B37" s="351"/>
      <c r="C37" s="351"/>
      <c r="D37" s="351"/>
    </row>
  </sheetData>
  <sheetProtection sheet="1" objects="1" scenarios="1"/>
  <mergeCells count="18">
    <mergeCell ref="A3:E4"/>
    <mergeCell ref="A10:B13"/>
    <mergeCell ref="C10:H10"/>
    <mergeCell ref="I10:I12"/>
    <mergeCell ref="C11:C12"/>
    <mergeCell ref="D11:D12"/>
    <mergeCell ref="E11:E12"/>
    <mergeCell ref="F11:F12"/>
    <mergeCell ref="G11:G12"/>
    <mergeCell ref="H11:H12"/>
    <mergeCell ref="C5:D5"/>
    <mergeCell ref="A5:B5"/>
    <mergeCell ref="A37:D37"/>
    <mergeCell ref="A14:I14"/>
    <mergeCell ref="A20:I20"/>
    <mergeCell ref="A31:D31"/>
    <mergeCell ref="A33:D33"/>
    <mergeCell ref="A35:D3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1"/>
  <sheetViews>
    <sheetView zoomScaleNormal="100" workbookViewId="0">
      <selection activeCell="F6" sqref="F6"/>
    </sheetView>
  </sheetViews>
  <sheetFormatPr defaultRowHeight="15" x14ac:dyDescent="0.25"/>
  <cols>
    <col min="1" max="1" width="17.28515625" customWidth="1"/>
    <col min="2" max="2" width="20.7109375" customWidth="1"/>
    <col min="3" max="3" width="11.7109375" customWidth="1"/>
    <col min="4" max="4" width="14.85546875" bestFit="1" customWidth="1"/>
    <col min="5" max="5" width="12.7109375" customWidth="1"/>
    <col min="6" max="6" width="16.7109375" customWidth="1"/>
    <col min="7" max="7" width="11.7109375" customWidth="1"/>
    <col min="8" max="8" width="15.7109375" customWidth="1"/>
    <col min="9" max="9" width="10" customWidth="1"/>
    <col min="10" max="10" width="11.7109375" customWidth="1"/>
    <col min="11" max="11" width="9.85546875" customWidth="1"/>
    <col min="12" max="12" width="19" customWidth="1"/>
    <col min="13" max="13" width="9.7109375" customWidth="1"/>
    <col min="14" max="14" width="12.28515625" customWidth="1"/>
  </cols>
  <sheetData>
    <row r="1" spans="1:14" x14ac:dyDescent="0.25">
      <c r="A1" s="27" t="s">
        <v>78</v>
      </c>
    </row>
    <row r="2" spans="1:14" x14ac:dyDescent="0.25">
      <c r="A2" s="27"/>
    </row>
    <row r="3" spans="1:14" x14ac:dyDescent="0.25">
      <c r="A3" s="511" t="s">
        <v>82</v>
      </c>
      <c r="B3" s="511"/>
      <c r="C3" s="511"/>
      <c r="D3" s="511"/>
    </row>
    <row r="4" spans="1:14" x14ac:dyDescent="0.25">
      <c r="A4" s="511"/>
      <c r="B4" s="511"/>
      <c r="C4" s="511"/>
      <c r="D4" s="511"/>
    </row>
    <row r="5" spans="1:14" ht="39" customHeight="1" x14ac:dyDescent="0.25">
      <c r="A5" s="512" t="s">
        <v>562</v>
      </c>
      <c r="B5" s="513"/>
      <c r="C5" s="513"/>
      <c r="D5" s="513"/>
      <c r="E5" s="515" t="s">
        <v>561</v>
      </c>
      <c r="F5" s="516"/>
    </row>
    <row r="6" spans="1:14" x14ac:dyDescent="0.25">
      <c r="A6" s="55" t="s">
        <v>83</v>
      </c>
      <c r="B6" s="514"/>
      <c r="C6" s="514"/>
      <c r="D6" s="514"/>
      <c r="E6" s="80" t="s">
        <v>483</v>
      </c>
      <c r="F6" s="32"/>
    </row>
    <row r="7" spans="1:14" x14ac:dyDescent="0.25">
      <c r="A7" s="55" t="s">
        <v>84</v>
      </c>
      <c r="B7" s="514"/>
      <c r="C7" s="514"/>
      <c r="D7" s="514"/>
      <c r="E7" s="80" t="s">
        <v>85</v>
      </c>
      <c r="F7" s="32"/>
    </row>
    <row r="8" spans="1:14" x14ac:dyDescent="0.25">
      <c r="A8" s="55" t="s">
        <v>86</v>
      </c>
      <c r="B8" s="514"/>
      <c r="C8" s="514"/>
      <c r="D8" s="514"/>
      <c r="E8" s="167" t="s">
        <v>429</v>
      </c>
      <c r="F8" s="32"/>
    </row>
    <row r="9" spans="1:14" ht="15.75" thickBot="1" x14ac:dyDescent="0.3"/>
    <row r="10" spans="1:14" x14ac:dyDescent="0.25">
      <c r="A10" s="502" t="s">
        <v>269</v>
      </c>
      <c r="B10" s="493" t="s">
        <v>270</v>
      </c>
      <c r="C10" s="493" t="s">
        <v>27</v>
      </c>
      <c r="D10" s="504" t="s">
        <v>28</v>
      </c>
      <c r="E10" s="493" t="s">
        <v>29</v>
      </c>
      <c r="F10" s="493" t="s">
        <v>271</v>
      </c>
      <c r="G10" s="493" t="s">
        <v>272</v>
      </c>
      <c r="H10" s="493" t="s">
        <v>273</v>
      </c>
      <c r="I10" s="501" t="s">
        <v>274</v>
      </c>
      <c r="J10" s="501"/>
      <c r="K10" s="501"/>
      <c r="L10" s="501"/>
      <c r="M10" s="493" t="s">
        <v>275</v>
      </c>
      <c r="N10" s="496" t="s">
        <v>276</v>
      </c>
    </row>
    <row r="11" spans="1:14" x14ac:dyDescent="0.25">
      <c r="A11" s="503"/>
      <c r="B11" s="494"/>
      <c r="C11" s="494"/>
      <c r="D11" s="505"/>
      <c r="E11" s="494"/>
      <c r="F11" s="494"/>
      <c r="G11" s="494"/>
      <c r="H11" s="494"/>
      <c r="I11" s="499" t="s">
        <v>277</v>
      </c>
      <c r="J11" s="500" t="s">
        <v>69</v>
      </c>
      <c r="K11" s="500"/>
      <c r="L11" s="499" t="s">
        <v>278</v>
      </c>
      <c r="M11" s="494"/>
      <c r="N11" s="497"/>
    </row>
    <row r="12" spans="1:14" x14ac:dyDescent="0.25">
      <c r="A12" s="503"/>
      <c r="B12" s="494"/>
      <c r="C12" s="494"/>
      <c r="D12" s="505"/>
      <c r="E12" s="494"/>
      <c r="F12" s="494"/>
      <c r="G12" s="494"/>
      <c r="H12" s="494"/>
      <c r="I12" s="494"/>
      <c r="J12" s="499" t="s">
        <v>70</v>
      </c>
      <c r="K12" s="499" t="s">
        <v>71</v>
      </c>
      <c r="L12" s="494"/>
      <c r="M12" s="494"/>
      <c r="N12" s="497"/>
    </row>
    <row r="13" spans="1:14" x14ac:dyDescent="0.25">
      <c r="A13" s="503"/>
      <c r="B13" s="495"/>
      <c r="C13" s="495"/>
      <c r="D13" s="506"/>
      <c r="E13" s="495"/>
      <c r="F13" s="495"/>
      <c r="G13" s="495"/>
      <c r="H13" s="495"/>
      <c r="I13" s="495"/>
      <c r="J13" s="495"/>
      <c r="K13" s="495"/>
      <c r="L13" s="495"/>
      <c r="M13" s="495"/>
      <c r="N13" s="498"/>
    </row>
    <row r="14" spans="1:14" ht="12.75" customHeight="1" x14ac:dyDescent="0.25">
      <c r="A14" s="210" t="s">
        <v>279</v>
      </c>
      <c r="B14" s="56" t="s">
        <v>89</v>
      </c>
      <c r="C14" s="56" t="s">
        <v>90</v>
      </c>
      <c r="D14" s="56" t="s">
        <v>91</v>
      </c>
      <c r="E14" s="56" t="s">
        <v>94</v>
      </c>
      <c r="F14" s="56" t="s">
        <v>95</v>
      </c>
      <c r="G14" s="56">
        <v>70</v>
      </c>
      <c r="H14" s="56">
        <v>80</v>
      </c>
      <c r="I14" s="56">
        <v>90</v>
      </c>
      <c r="J14" s="56">
        <v>100</v>
      </c>
      <c r="K14" s="56">
        <v>110</v>
      </c>
      <c r="L14" s="56">
        <v>120</v>
      </c>
      <c r="M14" s="56">
        <v>130</v>
      </c>
      <c r="N14" s="211">
        <v>140</v>
      </c>
    </row>
    <row r="15" spans="1:14" ht="15" customHeight="1" x14ac:dyDescent="0.25">
      <c r="A15" s="212" t="s">
        <v>10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5"/>
    </row>
    <row r="16" spans="1:14" ht="15" customHeight="1" x14ac:dyDescent="0.25">
      <c r="A16" s="213" t="s">
        <v>11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85"/>
    </row>
    <row r="17" spans="1:14" ht="15" customHeight="1" x14ac:dyDescent="0.25">
      <c r="A17" s="213" t="s">
        <v>12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5"/>
    </row>
    <row r="18" spans="1:14" ht="15" customHeight="1" x14ac:dyDescent="0.25">
      <c r="A18" s="213" t="s">
        <v>17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5"/>
    </row>
    <row r="19" spans="1:14" ht="15" customHeight="1" x14ac:dyDescent="0.25">
      <c r="A19" s="213" t="s">
        <v>343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5"/>
    </row>
    <row r="20" spans="1:14" ht="15" customHeight="1" x14ac:dyDescent="0.25">
      <c r="A20" s="213" t="s">
        <v>344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85"/>
    </row>
    <row r="21" spans="1:14" ht="15" customHeight="1" x14ac:dyDescent="0.25">
      <c r="A21" s="213" t="s">
        <v>345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85"/>
    </row>
    <row r="22" spans="1:14" ht="15" customHeight="1" x14ac:dyDescent="0.25">
      <c r="A22" s="213" t="s">
        <v>346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85"/>
    </row>
    <row r="23" spans="1:14" ht="15" customHeight="1" x14ac:dyDescent="0.25">
      <c r="A23" s="213" t="s">
        <v>347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5"/>
    </row>
    <row r="24" spans="1:14" ht="15" customHeight="1" x14ac:dyDescent="0.25">
      <c r="A24" s="212" t="s">
        <v>348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5"/>
    </row>
    <row r="25" spans="1:14" ht="15" customHeight="1" thickBot="1" x14ac:dyDescent="0.3">
      <c r="A25" s="214" t="s">
        <v>393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3"/>
    </row>
    <row r="26" spans="1:14" ht="15.75" thickBot="1" x14ac:dyDescent="0.3"/>
    <row r="27" spans="1:14" ht="15.75" thickBot="1" x14ac:dyDescent="0.3">
      <c r="A27" s="57" t="s">
        <v>280</v>
      </c>
      <c r="B27" s="207" t="s">
        <v>281</v>
      </c>
      <c r="C27" s="509" t="s">
        <v>282</v>
      </c>
      <c r="D27" s="510"/>
    </row>
    <row r="28" spans="1:14" x14ac:dyDescent="0.25">
      <c r="A28" s="58" t="s">
        <v>283</v>
      </c>
      <c r="B28" s="208" t="s">
        <v>284</v>
      </c>
      <c r="C28" s="507" t="s">
        <v>285</v>
      </c>
      <c r="D28" s="508"/>
    </row>
    <row r="29" spans="1:14" x14ac:dyDescent="0.25">
      <c r="A29" s="59" t="s">
        <v>286</v>
      </c>
      <c r="B29" s="206" t="s">
        <v>287</v>
      </c>
      <c r="C29" s="486" t="s">
        <v>288</v>
      </c>
      <c r="D29" s="487"/>
    </row>
    <row r="30" spans="1:14" x14ac:dyDescent="0.25">
      <c r="A30" s="59" t="s">
        <v>289</v>
      </c>
      <c r="B30" s="206" t="s">
        <v>290</v>
      </c>
      <c r="C30" s="486" t="s">
        <v>291</v>
      </c>
      <c r="D30" s="487"/>
    </row>
    <row r="31" spans="1:14" x14ac:dyDescent="0.25">
      <c r="A31" s="59" t="s">
        <v>292</v>
      </c>
      <c r="B31" s="206" t="s">
        <v>293</v>
      </c>
      <c r="C31" s="489" t="s">
        <v>294</v>
      </c>
      <c r="D31" s="490"/>
    </row>
    <row r="32" spans="1:14" ht="15.75" thickBot="1" x14ac:dyDescent="0.3">
      <c r="A32" s="60"/>
      <c r="B32" s="209" t="s">
        <v>292</v>
      </c>
      <c r="C32" s="491"/>
      <c r="D32" s="492"/>
    </row>
    <row r="35" spans="1:3" x14ac:dyDescent="0.25">
      <c r="A35" s="348" t="s">
        <v>99</v>
      </c>
      <c r="B35" s="349"/>
      <c r="C35" s="350"/>
    </row>
    <row r="37" spans="1:3" x14ac:dyDescent="0.25">
      <c r="A37" s="488" t="s">
        <v>100</v>
      </c>
      <c r="B37" s="488"/>
      <c r="C37" s="488"/>
    </row>
    <row r="39" spans="1:3" x14ac:dyDescent="0.25">
      <c r="A39" s="348" t="s">
        <v>99</v>
      </c>
      <c r="B39" s="349"/>
      <c r="C39" s="350"/>
    </row>
    <row r="41" spans="1:3" x14ac:dyDescent="0.25">
      <c r="A41" s="488" t="s">
        <v>100</v>
      </c>
      <c r="B41" s="488"/>
      <c r="C41" s="488"/>
    </row>
  </sheetData>
  <mergeCells count="32">
    <mergeCell ref="C28:D28"/>
    <mergeCell ref="C27:D27"/>
    <mergeCell ref="A3:D4"/>
    <mergeCell ref="F10:F13"/>
    <mergeCell ref="G10:G13"/>
    <mergeCell ref="A5:D5"/>
    <mergeCell ref="B6:D6"/>
    <mergeCell ref="B7:D7"/>
    <mergeCell ref="B8:D8"/>
    <mergeCell ref="E5:F5"/>
    <mergeCell ref="H10:H13"/>
    <mergeCell ref="A10:A13"/>
    <mergeCell ref="B10:B13"/>
    <mergeCell ref="C10:C13"/>
    <mergeCell ref="D10:D13"/>
    <mergeCell ref="E10:E13"/>
    <mergeCell ref="M10:M13"/>
    <mergeCell ref="N10:N13"/>
    <mergeCell ref="I11:I13"/>
    <mergeCell ref="J11:K11"/>
    <mergeCell ref="L11:L13"/>
    <mergeCell ref="J12:J13"/>
    <mergeCell ref="K12:K13"/>
    <mergeCell ref="I10:L10"/>
    <mergeCell ref="C29:D29"/>
    <mergeCell ref="C30:D30"/>
    <mergeCell ref="A37:C37"/>
    <mergeCell ref="A39:C39"/>
    <mergeCell ref="A41:C41"/>
    <mergeCell ref="C31:D31"/>
    <mergeCell ref="C32:D32"/>
    <mergeCell ref="A35:C3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2"/>
  <sheetViews>
    <sheetView workbookViewId="0">
      <selection activeCell="D6" sqref="D6:E6"/>
    </sheetView>
  </sheetViews>
  <sheetFormatPr defaultRowHeight="15" x14ac:dyDescent="0.25"/>
  <cols>
    <col min="1" max="1" width="8.7109375" customWidth="1"/>
    <col min="2" max="2" width="30.5703125" customWidth="1"/>
    <col min="3" max="13" width="12.140625" customWidth="1"/>
  </cols>
  <sheetData>
    <row r="1" spans="1:13" x14ac:dyDescent="0.25">
      <c r="A1" s="27" t="s">
        <v>79</v>
      </c>
    </row>
    <row r="2" spans="1:13" x14ac:dyDescent="0.25">
      <c r="A2" s="27"/>
    </row>
    <row r="3" spans="1:13" x14ac:dyDescent="0.25">
      <c r="A3" s="352" t="s">
        <v>82</v>
      </c>
      <c r="B3" s="352"/>
      <c r="C3" s="352"/>
      <c r="D3" s="352"/>
      <c r="E3" s="352"/>
      <c r="F3" s="75"/>
    </row>
    <row r="4" spans="1:13" x14ac:dyDescent="0.25">
      <c r="A4" s="353"/>
      <c r="B4" s="353"/>
      <c r="C4" s="352"/>
      <c r="D4" s="352"/>
      <c r="E4" s="352"/>
    </row>
    <row r="5" spans="1:13" s="54" customFormat="1" ht="31.5" customHeight="1" x14ac:dyDescent="0.25">
      <c r="A5" s="369" t="s">
        <v>298</v>
      </c>
      <c r="B5" s="370"/>
      <c r="C5" s="517" t="s">
        <v>573</v>
      </c>
      <c r="D5" s="517"/>
      <c r="E5" s="517"/>
    </row>
    <row r="6" spans="1:13" x14ac:dyDescent="0.25">
      <c r="A6" s="35" t="s">
        <v>83</v>
      </c>
      <c r="B6" s="77"/>
      <c r="C6" s="36" t="s">
        <v>483</v>
      </c>
      <c r="D6" s="518"/>
      <c r="E6" s="518"/>
    </row>
    <row r="7" spans="1:13" x14ac:dyDescent="0.25">
      <c r="A7" s="35" t="s">
        <v>84</v>
      </c>
      <c r="B7" s="77"/>
      <c r="C7" s="36" t="s">
        <v>85</v>
      </c>
      <c r="D7" s="518"/>
      <c r="E7" s="518"/>
    </row>
    <row r="8" spans="1:13" x14ac:dyDescent="0.25">
      <c r="A8" s="35" t="s">
        <v>86</v>
      </c>
      <c r="B8" s="77"/>
      <c r="C8" s="167" t="s">
        <v>429</v>
      </c>
      <c r="D8" s="518"/>
      <c r="E8" s="518"/>
    </row>
    <row r="9" spans="1:13" ht="15.75" thickBot="1" x14ac:dyDescent="0.3"/>
    <row r="10" spans="1:13" x14ac:dyDescent="0.25">
      <c r="A10" s="406" t="s">
        <v>295</v>
      </c>
      <c r="B10" s="454"/>
      <c r="C10" s="363" t="s">
        <v>296</v>
      </c>
      <c r="D10" s="363"/>
      <c r="E10" s="363"/>
      <c r="F10" s="363"/>
      <c r="G10" s="363"/>
      <c r="H10" s="363"/>
      <c r="I10" s="363"/>
      <c r="J10" s="363"/>
      <c r="K10" s="363"/>
      <c r="L10" s="363"/>
      <c r="M10" s="365"/>
    </row>
    <row r="11" spans="1:13" ht="60" x14ac:dyDescent="0.25">
      <c r="A11" s="455"/>
      <c r="B11" s="378"/>
      <c r="C11" s="38" t="s">
        <v>570</v>
      </c>
      <c r="D11" s="38" t="s">
        <v>571</v>
      </c>
      <c r="E11" s="38" t="s">
        <v>572</v>
      </c>
      <c r="F11" s="38" t="s">
        <v>569</v>
      </c>
      <c r="G11" s="38" t="s">
        <v>568</v>
      </c>
      <c r="H11" s="265" t="s">
        <v>563</v>
      </c>
      <c r="I11" s="38" t="s">
        <v>565</v>
      </c>
      <c r="J11" s="265" t="s">
        <v>564</v>
      </c>
      <c r="K11" s="38" t="s">
        <v>566</v>
      </c>
      <c r="L11" s="38" t="s">
        <v>567</v>
      </c>
      <c r="M11" s="197" t="s">
        <v>40</v>
      </c>
    </row>
    <row r="12" spans="1:13" x14ac:dyDescent="0.25">
      <c r="A12" s="455"/>
      <c r="B12" s="378"/>
      <c r="C12" s="39" t="s">
        <v>88</v>
      </c>
      <c r="D12" s="39" t="s">
        <v>89</v>
      </c>
      <c r="E12" s="39" t="s">
        <v>90</v>
      </c>
      <c r="F12" s="39" t="s">
        <v>91</v>
      </c>
      <c r="G12" s="39" t="s">
        <v>94</v>
      </c>
      <c r="H12" s="266" t="s">
        <v>95</v>
      </c>
      <c r="I12" s="39" t="s">
        <v>96</v>
      </c>
      <c r="J12" s="266" t="s">
        <v>97</v>
      </c>
      <c r="K12" s="39" t="s">
        <v>98</v>
      </c>
      <c r="L12" s="39" t="s">
        <v>235</v>
      </c>
      <c r="M12" s="72" t="s">
        <v>236</v>
      </c>
    </row>
    <row r="13" spans="1:13" ht="15.75" thickBot="1" x14ac:dyDescent="0.3">
      <c r="A13" s="107" t="s">
        <v>88</v>
      </c>
      <c r="B13" s="215" t="s">
        <v>297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277">
        <f>SUM(C13:L13)</f>
        <v>0</v>
      </c>
    </row>
    <row r="16" spans="1:13" x14ac:dyDescent="0.25">
      <c r="A16" s="348" t="s">
        <v>99</v>
      </c>
      <c r="B16" s="349"/>
      <c r="C16" s="349"/>
      <c r="D16" s="350"/>
    </row>
    <row r="18" spans="1:4" x14ac:dyDescent="0.25">
      <c r="A18" s="351" t="s">
        <v>100</v>
      </c>
      <c r="B18" s="351"/>
      <c r="C18" s="351"/>
      <c r="D18" s="351"/>
    </row>
    <row r="20" spans="1:4" x14ac:dyDescent="0.25">
      <c r="A20" s="348" t="s">
        <v>99</v>
      </c>
      <c r="B20" s="349"/>
      <c r="C20" s="349"/>
      <c r="D20" s="350"/>
    </row>
    <row r="22" spans="1:4" x14ac:dyDescent="0.25">
      <c r="A22" s="351" t="s">
        <v>100</v>
      </c>
      <c r="B22" s="351"/>
      <c r="C22" s="351"/>
      <c r="D22" s="351"/>
    </row>
  </sheetData>
  <sheetProtection sheet="1" objects="1" scenarios="1"/>
  <mergeCells count="12">
    <mergeCell ref="A3:E4"/>
    <mergeCell ref="A10:B12"/>
    <mergeCell ref="C10:M10"/>
    <mergeCell ref="A16:D16"/>
    <mergeCell ref="A18:D18"/>
    <mergeCell ref="A20:D20"/>
    <mergeCell ref="A22:D22"/>
    <mergeCell ref="A5:B5"/>
    <mergeCell ref="C5:E5"/>
    <mergeCell ref="D6:E6"/>
    <mergeCell ref="D7:E7"/>
    <mergeCell ref="D8:E8"/>
  </mergeCells>
  <phoneticPr fontId="45" type="noConversion"/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59"/>
  <sheetViews>
    <sheetView topLeftCell="A27" zoomScale="115" zoomScaleNormal="115" workbookViewId="0">
      <selection activeCell="P51" sqref="P51"/>
    </sheetView>
  </sheetViews>
  <sheetFormatPr defaultRowHeight="15" x14ac:dyDescent="0.25"/>
  <cols>
    <col min="1" max="1" width="7.7109375" customWidth="1"/>
    <col min="2" max="4" width="15.85546875" customWidth="1"/>
    <col min="5" max="8" width="12.5703125" customWidth="1"/>
    <col min="9" max="13" width="5.7109375" customWidth="1"/>
    <col min="14" max="15" width="12.7109375" customWidth="1"/>
    <col min="16" max="20" width="5.7109375" customWidth="1"/>
    <col min="21" max="21" width="7.7109375" customWidth="1"/>
    <col min="22" max="22" width="12.7109375" customWidth="1"/>
  </cols>
  <sheetData>
    <row r="1" spans="1:22" x14ac:dyDescent="0.25">
      <c r="A1" s="27" t="s">
        <v>338</v>
      </c>
    </row>
    <row r="2" spans="1:22" x14ac:dyDescent="0.25">
      <c r="A2" s="27"/>
    </row>
    <row r="3" spans="1:22" x14ac:dyDescent="0.25">
      <c r="A3" s="352" t="s">
        <v>82</v>
      </c>
      <c r="B3" s="352"/>
      <c r="C3" s="352"/>
      <c r="D3" s="352"/>
    </row>
    <row r="4" spans="1:22" x14ac:dyDescent="0.25">
      <c r="A4" s="352"/>
      <c r="B4" s="352"/>
      <c r="C4" s="352"/>
      <c r="D4" s="352"/>
    </row>
    <row r="5" spans="1:22" ht="39.75" customHeight="1" x14ac:dyDescent="0.25">
      <c r="A5" s="525" t="s">
        <v>575</v>
      </c>
      <c r="B5" s="526"/>
      <c r="C5" s="527" t="s">
        <v>574</v>
      </c>
      <c r="D5" s="528"/>
    </row>
    <row r="6" spans="1:22" x14ac:dyDescent="0.25">
      <c r="A6" s="218" t="s">
        <v>83</v>
      </c>
      <c r="B6" s="219"/>
      <c r="C6" s="87" t="s">
        <v>483</v>
      </c>
      <c r="D6" s="32"/>
    </row>
    <row r="7" spans="1:22" x14ac:dyDescent="0.25">
      <c r="A7" s="218" t="s">
        <v>84</v>
      </c>
      <c r="B7" s="219"/>
      <c r="C7" s="87" t="s">
        <v>85</v>
      </c>
      <c r="D7" s="32"/>
    </row>
    <row r="8" spans="1:22" x14ac:dyDescent="0.25">
      <c r="A8" s="218" t="s">
        <v>86</v>
      </c>
      <c r="B8" s="219"/>
      <c r="C8" s="167" t="s">
        <v>429</v>
      </c>
      <c r="D8" s="32"/>
    </row>
    <row r="9" spans="1:22" ht="15.75" thickBot="1" x14ac:dyDescent="0.3"/>
    <row r="10" spans="1:22" ht="25.5" customHeight="1" x14ac:dyDescent="0.25">
      <c r="A10" s="533" t="s">
        <v>405</v>
      </c>
      <c r="B10" s="529" t="s">
        <v>576</v>
      </c>
      <c r="C10" s="529" t="s">
        <v>2</v>
      </c>
      <c r="D10" s="529" t="s">
        <v>577</v>
      </c>
      <c r="E10" s="531" t="s">
        <v>578</v>
      </c>
      <c r="F10" s="529" t="s">
        <v>579</v>
      </c>
      <c r="G10" s="529" t="s">
        <v>580</v>
      </c>
      <c r="H10" s="531" t="s">
        <v>581</v>
      </c>
      <c r="I10" s="529" t="s">
        <v>43</v>
      </c>
      <c r="J10" s="529"/>
      <c r="K10" s="529"/>
      <c r="L10" s="529"/>
      <c r="M10" s="529"/>
      <c r="N10" s="531" t="s">
        <v>395</v>
      </c>
      <c r="O10" s="529" t="s">
        <v>582</v>
      </c>
      <c r="P10" s="529" t="s">
        <v>583</v>
      </c>
      <c r="Q10" s="529"/>
      <c r="R10" s="529"/>
      <c r="S10" s="529"/>
      <c r="T10" s="529"/>
      <c r="U10" s="529" t="s">
        <v>584</v>
      </c>
      <c r="V10" s="535"/>
    </row>
    <row r="11" spans="1:22" ht="36.75" customHeight="1" x14ac:dyDescent="0.25">
      <c r="A11" s="534"/>
      <c r="B11" s="530"/>
      <c r="C11" s="530"/>
      <c r="D11" s="530"/>
      <c r="E11" s="532"/>
      <c r="F11" s="530"/>
      <c r="G11" s="530"/>
      <c r="H11" s="532"/>
      <c r="I11" s="217" t="s">
        <v>396</v>
      </c>
      <c r="J11" s="217" t="s">
        <v>397</v>
      </c>
      <c r="K11" s="217" t="s">
        <v>398</v>
      </c>
      <c r="L11" s="217" t="s">
        <v>399</v>
      </c>
      <c r="M11" s="198" t="s">
        <v>400</v>
      </c>
      <c r="N11" s="532"/>
      <c r="O11" s="530"/>
      <c r="P11" s="217" t="s">
        <v>396</v>
      </c>
      <c r="Q11" s="217" t="s">
        <v>397</v>
      </c>
      <c r="R11" s="217" t="s">
        <v>398</v>
      </c>
      <c r="S11" s="217" t="s">
        <v>399</v>
      </c>
      <c r="T11" s="198" t="s">
        <v>400</v>
      </c>
      <c r="U11" s="198" t="s">
        <v>44</v>
      </c>
      <c r="V11" s="228" t="s">
        <v>45</v>
      </c>
    </row>
    <row r="12" spans="1:22" x14ac:dyDescent="0.25">
      <c r="A12" s="309">
        <v>1</v>
      </c>
      <c r="B12" s="310">
        <v>2</v>
      </c>
      <c r="C12" s="310">
        <v>3</v>
      </c>
      <c r="D12" s="310">
        <v>4</v>
      </c>
      <c r="E12" s="310">
        <v>5</v>
      </c>
      <c r="F12" s="310">
        <v>6</v>
      </c>
      <c r="G12" s="310">
        <v>7</v>
      </c>
      <c r="H12" s="311" t="s">
        <v>401</v>
      </c>
      <c r="I12" s="523" t="s">
        <v>402</v>
      </c>
      <c r="J12" s="523"/>
      <c r="K12" s="523"/>
      <c r="L12" s="523"/>
      <c r="M12" s="523"/>
      <c r="N12" s="311" t="s">
        <v>403</v>
      </c>
      <c r="O12" s="310">
        <v>11</v>
      </c>
      <c r="P12" s="524">
        <v>12</v>
      </c>
      <c r="Q12" s="524"/>
      <c r="R12" s="524"/>
      <c r="S12" s="524"/>
      <c r="T12" s="524"/>
      <c r="U12" s="310">
        <v>13</v>
      </c>
      <c r="V12" s="312">
        <v>14</v>
      </c>
    </row>
    <row r="13" spans="1:22" x14ac:dyDescent="0.25">
      <c r="A13" s="313" t="s">
        <v>10</v>
      </c>
      <c r="B13" s="314"/>
      <c r="C13" s="314"/>
      <c r="D13" s="314"/>
      <c r="E13" s="314"/>
      <c r="F13" s="314"/>
      <c r="G13" s="314"/>
      <c r="H13" s="315"/>
      <c r="I13" s="315"/>
      <c r="J13" s="315"/>
      <c r="K13" s="315"/>
      <c r="L13" s="315"/>
      <c r="M13" s="315"/>
      <c r="N13" s="315"/>
      <c r="O13" s="314"/>
      <c r="P13" s="314"/>
      <c r="Q13" s="314"/>
      <c r="R13" s="314"/>
      <c r="S13" s="314"/>
      <c r="T13" s="314"/>
      <c r="U13" s="314"/>
      <c r="V13" s="316"/>
    </row>
    <row r="14" spans="1:22" x14ac:dyDescent="0.25">
      <c r="A14" s="313" t="s">
        <v>11</v>
      </c>
      <c r="B14" s="314"/>
      <c r="C14" s="314"/>
      <c r="D14" s="314"/>
      <c r="E14" s="314"/>
      <c r="F14" s="314"/>
      <c r="G14" s="314"/>
      <c r="H14" s="315"/>
      <c r="I14" s="315"/>
      <c r="J14" s="315"/>
      <c r="K14" s="315"/>
      <c r="L14" s="315"/>
      <c r="M14" s="315"/>
      <c r="N14" s="315"/>
      <c r="O14" s="314"/>
      <c r="P14" s="314"/>
      <c r="Q14" s="314"/>
      <c r="R14" s="314"/>
      <c r="S14" s="314"/>
      <c r="T14" s="314"/>
      <c r="U14" s="314"/>
      <c r="V14" s="316"/>
    </row>
    <row r="15" spans="1:22" x14ac:dyDescent="0.25">
      <c r="A15" s="313" t="s">
        <v>12</v>
      </c>
      <c r="B15" s="314"/>
      <c r="C15" s="314"/>
      <c r="D15" s="314"/>
      <c r="E15" s="314"/>
      <c r="F15" s="314"/>
      <c r="G15" s="314"/>
      <c r="H15" s="315"/>
      <c r="I15" s="315"/>
      <c r="J15" s="315"/>
      <c r="K15" s="315"/>
      <c r="L15" s="315"/>
      <c r="M15" s="315"/>
      <c r="N15" s="315"/>
      <c r="O15" s="314"/>
      <c r="P15" s="314"/>
      <c r="Q15" s="314"/>
      <c r="R15" s="314"/>
      <c r="S15" s="314"/>
      <c r="T15" s="314"/>
      <c r="U15" s="314"/>
      <c r="V15" s="316"/>
    </row>
    <row r="16" spans="1:22" x14ac:dyDescent="0.25">
      <c r="A16" s="313" t="s">
        <v>17</v>
      </c>
      <c r="B16" s="314"/>
      <c r="C16" s="314"/>
      <c r="D16" s="314"/>
      <c r="E16" s="314"/>
      <c r="F16" s="314"/>
      <c r="G16" s="314"/>
      <c r="H16" s="315"/>
      <c r="I16" s="315"/>
      <c r="J16" s="315"/>
      <c r="K16" s="315"/>
      <c r="L16" s="315"/>
      <c r="M16" s="315"/>
      <c r="N16" s="315"/>
      <c r="O16" s="314"/>
      <c r="P16" s="314"/>
      <c r="Q16" s="314"/>
      <c r="R16" s="314"/>
      <c r="S16" s="314"/>
      <c r="T16" s="314"/>
      <c r="U16" s="314"/>
      <c r="V16" s="316"/>
    </row>
    <row r="17" spans="1:22" x14ac:dyDescent="0.25">
      <c r="A17" s="317" t="s">
        <v>343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85"/>
    </row>
    <row r="18" spans="1:22" x14ac:dyDescent="0.25">
      <c r="A18" s="317" t="s">
        <v>344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5"/>
    </row>
    <row r="19" spans="1:22" x14ac:dyDescent="0.25">
      <c r="A19" s="317" t="s">
        <v>345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85"/>
    </row>
    <row r="20" spans="1:22" x14ac:dyDescent="0.25">
      <c r="A20" s="317" t="s">
        <v>346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85"/>
    </row>
    <row r="21" spans="1:22" x14ac:dyDescent="0.25">
      <c r="A21" s="318" t="s">
        <v>347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85"/>
    </row>
    <row r="22" spans="1:22" x14ac:dyDescent="0.25">
      <c r="A22" s="319" t="s">
        <v>348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1"/>
    </row>
    <row r="23" spans="1:22" ht="15.75" thickBot="1" x14ac:dyDescent="0.3">
      <c r="A23" s="322" t="s">
        <v>373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3"/>
    </row>
    <row r="25" spans="1:22" ht="13.5" customHeight="1" x14ac:dyDescent="0.25">
      <c r="B25" s="520" t="s">
        <v>414</v>
      </c>
      <c r="C25" s="520"/>
      <c r="D25" s="520"/>
    </row>
    <row r="26" spans="1:22" ht="13.5" customHeight="1" x14ac:dyDescent="0.25">
      <c r="B26" s="227" t="s">
        <v>412</v>
      </c>
      <c r="C26" s="521" t="s">
        <v>413</v>
      </c>
      <c r="D26" s="521"/>
    </row>
    <row r="27" spans="1:22" ht="13.5" customHeight="1" x14ac:dyDescent="0.25">
      <c r="B27" s="522" t="s">
        <v>416</v>
      </c>
      <c r="C27" s="522"/>
      <c r="D27" s="522"/>
    </row>
    <row r="28" spans="1:22" ht="13.5" customHeight="1" x14ac:dyDescent="0.25">
      <c r="B28" s="226" t="s">
        <v>417</v>
      </c>
      <c r="C28" s="519" t="s">
        <v>423</v>
      </c>
      <c r="D28" s="519"/>
    </row>
    <row r="29" spans="1:22" ht="13.5" customHeight="1" x14ac:dyDescent="0.25">
      <c r="B29" s="226" t="s">
        <v>418</v>
      </c>
      <c r="C29" s="519" t="s">
        <v>424</v>
      </c>
      <c r="D29" s="519"/>
    </row>
    <row r="30" spans="1:22" ht="13.5" customHeight="1" x14ac:dyDescent="0.25">
      <c r="B30" s="226" t="s">
        <v>419</v>
      </c>
      <c r="C30" s="519" t="s">
        <v>425</v>
      </c>
      <c r="D30" s="519"/>
    </row>
    <row r="31" spans="1:22" ht="13.5" customHeight="1" x14ac:dyDescent="0.25">
      <c r="B31" s="226" t="s">
        <v>420</v>
      </c>
      <c r="C31" s="519" t="s">
        <v>426</v>
      </c>
      <c r="D31" s="519"/>
    </row>
    <row r="32" spans="1:22" ht="13.5" customHeight="1" x14ac:dyDescent="0.25">
      <c r="B32" s="226" t="s">
        <v>421</v>
      </c>
      <c r="C32" s="519" t="s">
        <v>427</v>
      </c>
      <c r="D32" s="519"/>
    </row>
    <row r="33" spans="1:6" ht="13.5" customHeight="1" x14ac:dyDescent="0.25">
      <c r="B33" s="226" t="s">
        <v>422</v>
      </c>
      <c r="C33" s="519" t="s">
        <v>428</v>
      </c>
      <c r="D33" s="519"/>
    </row>
    <row r="35" spans="1:6" ht="12.75" customHeight="1" x14ac:dyDescent="0.25">
      <c r="B35" s="520" t="s">
        <v>414</v>
      </c>
      <c r="C35" s="520"/>
      <c r="D35" s="520"/>
    </row>
    <row r="36" spans="1:6" ht="12.75" customHeight="1" x14ac:dyDescent="0.25">
      <c r="B36" s="227" t="s">
        <v>412</v>
      </c>
      <c r="C36" s="521" t="s">
        <v>413</v>
      </c>
      <c r="D36" s="521"/>
    </row>
    <row r="37" spans="1:6" ht="12.75" customHeight="1" x14ac:dyDescent="0.25">
      <c r="B37" s="522" t="s">
        <v>415</v>
      </c>
      <c r="C37" s="522"/>
      <c r="D37" s="522"/>
    </row>
    <row r="38" spans="1:6" ht="12.75" customHeight="1" x14ac:dyDescent="0.25">
      <c r="B38" s="226" t="s">
        <v>396</v>
      </c>
      <c r="C38" s="519" t="s">
        <v>407</v>
      </c>
      <c r="D38" s="519"/>
    </row>
    <row r="39" spans="1:6" ht="12.75" customHeight="1" x14ac:dyDescent="0.25">
      <c r="B39" s="226" t="s">
        <v>397</v>
      </c>
      <c r="C39" s="519" t="s">
        <v>408</v>
      </c>
      <c r="D39" s="519"/>
    </row>
    <row r="40" spans="1:6" ht="12.75" customHeight="1" x14ac:dyDescent="0.25">
      <c r="B40" s="226" t="s">
        <v>398</v>
      </c>
      <c r="C40" s="519" t="s">
        <v>409</v>
      </c>
      <c r="D40" s="519"/>
    </row>
    <row r="41" spans="1:6" ht="12.75" customHeight="1" x14ac:dyDescent="0.25">
      <c r="B41" s="226" t="s">
        <v>399</v>
      </c>
      <c r="C41" s="519" t="s">
        <v>410</v>
      </c>
      <c r="D41" s="519"/>
    </row>
    <row r="42" spans="1:6" ht="12.75" customHeight="1" x14ac:dyDescent="0.25">
      <c r="B42" s="226" t="s">
        <v>400</v>
      </c>
      <c r="C42" s="519" t="s">
        <v>411</v>
      </c>
      <c r="D42" s="519"/>
    </row>
    <row r="43" spans="1:6" x14ac:dyDescent="0.25">
      <c r="A43" s="106"/>
      <c r="B43" s="106"/>
    </row>
    <row r="44" spans="1:6" x14ac:dyDescent="0.25">
      <c r="B44" s="221" t="s">
        <v>404</v>
      </c>
    </row>
    <row r="45" spans="1:6" x14ac:dyDescent="0.25">
      <c r="A45" s="220"/>
      <c r="B45" s="224" t="s">
        <v>299</v>
      </c>
      <c r="C45" s="225" t="s">
        <v>300</v>
      </c>
      <c r="D45" s="225" t="s">
        <v>34</v>
      </c>
      <c r="E45" s="222"/>
      <c r="F45" s="222"/>
    </row>
    <row r="46" spans="1:6" x14ac:dyDescent="0.25">
      <c r="A46" s="220"/>
      <c r="B46" s="601"/>
      <c r="C46" s="79"/>
      <c r="D46" s="79"/>
      <c r="E46" s="223"/>
      <c r="F46" s="223"/>
    </row>
    <row r="47" spans="1:6" x14ac:dyDescent="0.25">
      <c r="B47" s="216"/>
    </row>
    <row r="48" spans="1:6" x14ac:dyDescent="0.25">
      <c r="B48" s="221" t="s">
        <v>406</v>
      </c>
    </row>
    <row r="49" spans="1:4" x14ac:dyDescent="0.25">
      <c r="B49" s="224" t="s">
        <v>299</v>
      </c>
      <c r="C49" s="225" t="s">
        <v>300</v>
      </c>
      <c r="D49" s="225" t="s">
        <v>34</v>
      </c>
    </row>
    <row r="50" spans="1:4" x14ac:dyDescent="0.25">
      <c r="B50" s="601"/>
      <c r="C50" s="79"/>
      <c r="D50" s="79"/>
    </row>
    <row r="51" spans="1:4" x14ac:dyDescent="0.25">
      <c r="B51" s="216"/>
    </row>
    <row r="52" spans="1:4" x14ac:dyDescent="0.25">
      <c r="B52" s="216"/>
    </row>
    <row r="53" spans="1:4" x14ac:dyDescent="0.25">
      <c r="A53" s="348" t="s">
        <v>99</v>
      </c>
      <c r="B53" s="349"/>
      <c r="C53" s="350"/>
    </row>
    <row r="55" spans="1:4" x14ac:dyDescent="0.25">
      <c r="A55" s="404" t="s">
        <v>100</v>
      </c>
      <c r="B55" s="404"/>
      <c r="C55" s="404"/>
    </row>
    <row r="57" spans="1:4" x14ac:dyDescent="0.25">
      <c r="A57" s="348" t="s">
        <v>99</v>
      </c>
      <c r="B57" s="349"/>
      <c r="C57" s="350"/>
    </row>
    <row r="59" spans="1:4" x14ac:dyDescent="0.25">
      <c r="A59" s="404" t="s">
        <v>100</v>
      </c>
      <c r="B59" s="404"/>
      <c r="C59" s="404"/>
    </row>
  </sheetData>
  <sheetProtection sheet="1" objects="1" scenarios="1"/>
  <mergeCells count="39">
    <mergeCell ref="U10:V10"/>
    <mergeCell ref="N10:N11"/>
    <mergeCell ref="E10:E11"/>
    <mergeCell ref="F10:F11"/>
    <mergeCell ref="G10:G11"/>
    <mergeCell ref="I10:M10"/>
    <mergeCell ref="A59:C59"/>
    <mergeCell ref="H10:H11"/>
    <mergeCell ref="A3:D4"/>
    <mergeCell ref="A10:A11"/>
    <mergeCell ref="B10:B11"/>
    <mergeCell ref="C10:C11"/>
    <mergeCell ref="D10:D11"/>
    <mergeCell ref="A53:C53"/>
    <mergeCell ref="C40:D40"/>
    <mergeCell ref="C41:D41"/>
    <mergeCell ref="C42:D42"/>
    <mergeCell ref="A55:C55"/>
    <mergeCell ref="A57:C57"/>
    <mergeCell ref="B25:D25"/>
    <mergeCell ref="C26:D26"/>
    <mergeCell ref="B27:D27"/>
    <mergeCell ref="I12:M12"/>
    <mergeCell ref="P12:T12"/>
    <mergeCell ref="A5:B5"/>
    <mergeCell ref="C5:D5"/>
    <mergeCell ref="O10:O11"/>
    <mergeCell ref="P10:T10"/>
    <mergeCell ref="C38:D38"/>
    <mergeCell ref="C39:D39"/>
    <mergeCell ref="B35:D35"/>
    <mergeCell ref="C36:D36"/>
    <mergeCell ref="B37:D37"/>
    <mergeCell ref="C33:D33"/>
    <mergeCell ref="C28:D28"/>
    <mergeCell ref="C29:D29"/>
    <mergeCell ref="C30:D30"/>
    <mergeCell ref="C31:D31"/>
    <mergeCell ref="C32:D32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3E7F1-8355-460D-9A82-BB9081B1138A}">
  <dimension ref="A1:D24"/>
  <sheetViews>
    <sheetView workbookViewId="0">
      <selection activeCell="I27" sqref="I27"/>
    </sheetView>
  </sheetViews>
  <sheetFormatPr defaultRowHeight="15" x14ac:dyDescent="0.25"/>
  <cols>
    <col min="1" max="1" width="10.7109375" style="106" customWidth="1"/>
    <col min="2" max="2" width="30" customWidth="1"/>
    <col min="3" max="3" width="25.5703125" customWidth="1"/>
    <col min="4" max="4" width="15.7109375" customWidth="1"/>
    <col min="5" max="5" width="11.7109375" customWidth="1"/>
  </cols>
  <sheetData>
    <row r="1" spans="1:4" x14ac:dyDescent="0.25">
      <c r="A1" s="27" t="s">
        <v>448</v>
      </c>
    </row>
    <row r="3" spans="1:4" x14ac:dyDescent="0.25">
      <c r="A3" s="352" t="s">
        <v>82</v>
      </c>
      <c r="B3" s="352"/>
      <c r="C3" s="352"/>
      <c r="D3" s="352"/>
    </row>
    <row r="4" spans="1:4" x14ac:dyDescent="0.25">
      <c r="A4" s="353"/>
      <c r="B4" s="353"/>
      <c r="C4" s="353"/>
      <c r="D4" s="352"/>
    </row>
    <row r="5" spans="1:4" s="54" customFormat="1" ht="29.25" customHeight="1" x14ac:dyDescent="0.25">
      <c r="A5" s="466" t="s">
        <v>440</v>
      </c>
      <c r="B5" s="467"/>
      <c r="C5" s="367" t="s">
        <v>585</v>
      </c>
      <c r="D5" s="368"/>
    </row>
    <row r="6" spans="1:4" x14ac:dyDescent="0.25">
      <c r="A6" s="35" t="s">
        <v>83</v>
      </c>
      <c r="B6" s="229"/>
      <c r="C6" s="78" t="s">
        <v>483</v>
      </c>
      <c r="D6" s="79"/>
    </row>
    <row r="7" spans="1:4" x14ac:dyDescent="0.25">
      <c r="A7" s="35" t="s">
        <v>84</v>
      </c>
      <c r="B7" s="229"/>
      <c r="C7" s="78" t="s">
        <v>85</v>
      </c>
      <c r="D7" s="79"/>
    </row>
    <row r="8" spans="1:4" x14ac:dyDescent="0.25">
      <c r="A8" s="35" t="s">
        <v>86</v>
      </c>
      <c r="B8" s="229"/>
      <c r="C8" s="78" t="s">
        <v>87</v>
      </c>
      <c r="D8" s="79"/>
    </row>
    <row r="9" spans="1:4" ht="15.75" thickBot="1" x14ac:dyDescent="0.3"/>
    <row r="10" spans="1:4" x14ac:dyDescent="0.25">
      <c r="A10" s="540" t="s">
        <v>441</v>
      </c>
      <c r="B10" s="541"/>
      <c r="C10" s="542"/>
      <c r="D10" s="231" t="s">
        <v>442</v>
      </c>
    </row>
    <row r="11" spans="1:4" x14ac:dyDescent="0.25">
      <c r="A11" s="543"/>
      <c r="B11" s="544"/>
      <c r="C11" s="545"/>
      <c r="D11" s="232" t="s">
        <v>88</v>
      </c>
    </row>
    <row r="12" spans="1:4" x14ac:dyDescent="0.25">
      <c r="A12" s="233" t="s">
        <v>88</v>
      </c>
      <c r="B12" s="538" t="s">
        <v>443</v>
      </c>
      <c r="C12" s="539"/>
      <c r="D12" s="69"/>
    </row>
    <row r="13" spans="1:4" x14ac:dyDescent="0.25">
      <c r="A13" s="233" t="s">
        <v>89</v>
      </c>
      <c r="B13" s="538" t="s">
        <v>444</v>
      </c>
      <c r="C13" s="539"/>
      <c r="D13" s="69"/>
    </row>
    <row r="14" spans="1:4" x14ac:dyDescent="0.25">
      <c r="A14" s="233" t="s">
        <v>90</v>
      </c>
      <c r="B14" s="538" t="s">
        <v>445</v>
      </c>
      <c r="C14" s="539"/>
      <c r="D14" s="69"/>
    </row>
    <row r="15" spans="1:4" ht="15.75" thickBot="1" x14ac:dyDescent="0.3">
      <c r="A15" s="234" t="s">
        <v>91</v>
      </c>
      <c r="B15" s="536" t="s">
        <v>446</v>
      </c>
      <c r="C15" s="537"/>
      <c r="D15" s="277" t="str">
        <f>IF(D13=0,"--",(D12/D13)*100)</f>
        <v>--</v>
      </c>
    </row>
    <row r="18" spans="1:3" x14ac:dyDescent="0.25">
      <c r="A18" s="348" t="s">
        <v>99</v>
      </c>
      <c r="B18" s="350"/>
      <c r="C18" s="155"/>
    </row>
    <row r="19" spans="1:3" x14ac:dyDescent="0.25">
      <c r="A19"/>
    </row>
    <row r="20" spans="1:3" x14ac:dyDescent="0.25">
      <c r="A20" s="351" t="s">
        <v>100</v>
      </c>
      <c r="B20" s="351"/>
      <c r="C20" s="43"/>
    </row>
    <row r="21" spans="1:3" x14ac:dyDescent="0.25">
      <c r="A21"/>
    </row>
    <row r="22" spans="1:3" x14ac:dyDescent="0.25">
      <c r="A22" s="348" t="s">
        <v>99</v>
      </c>
      <c r="B22" s="350"/>
      <c r="C22" s="155"/>
    </row>
    <row r="23" spans="1:3" x14ac:dyDescent="0.25">
      <c r="A23"/>
    </row>
    <row r="24" spans="1:3" x14ac:dyDescent="0.25">
      <c r="A24" s="351" t="s">
        <v>100</v>
      </c>
      <c r="B24" s="351"/>
      <c r="C24" s="43"/>
    </row>
  </sheetData>
  <sheetProtection sheet="1" objects="1" scenarios="1"/>
  <mergeCells count="12">
    <mergeCell ref="B14:C14"/>
    <mergeCell ref="A3:D4"/>
    <mergeCell ref="A5:B5"/>
    <mergeCell ref="C5:D5"/>
    <mergeCell ref="A10:C11"/>
    <mergeCell ref="B12:C12"/>
    <mergeCell ref="B13:C13"/>
    <mergeCell ref="B15:C15"/>
    <mergeCell ref="A18:B18"/>
    <mergeCell ref="A20:B20"/>
    <mergeCell ref="A22:B22"/>
    <mergeCell ref="A24:B24"/>
  </mergeCells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D170-83EE-4428-8F79-B90D6D292B8C}">
  <dimension ref="A1:H29"/>
  <sheetViews>
    <sheetView workbookViewId="0">
      <selection activeCell="G9" sqref="G9"/>
    </sheetView>
  </sheetViews>
  <sheetFormatPr defaultRowHeight="15" x14ac:dyDescent="0.25"/>
  <cols>
    <col min="1" max="1" width="10.7109375" style="106" customWidth="1"/>
    <col min="2" max="2" width="20.7109375" customWidth="1"/>
    <col min="3" max="3" width="10.7109375" customWidth="1"/>
    <col min="4" max="8" width="15.7109375" customWidth="1"/>
  </cols>
  <sheetData>
    <row r="1" spans="1:8" x14ac:dyDescent="0.25">
      <c r="A1" s="27" t="s">
        <v>473</v>
      </c>
    </row>
    <row r="3" spans="1:8" x14ac:dyDescent="0.25">
      <c r="A3" s="352" t="s">
        <v>82</v>
      </c>
      <c r="B3" s="352"/>
      <c r="C3" s="352"/>
      <c r="D3" s="352"/>
      <c r="E3" s="352"/>
    </row>
    <row r="4" spans="1:8" x14ac:dyDescent="0.25">
      <c r="A4" s="353"/>
      <c r="B4" s="353"/>
      <c r="C4" s="353"/>
      <c r="D4" s="352"/>
      <c r="E4" s="352"/>
    </row>
    <row r="5" spans="1:8" s="54" customFormat="1" ht="30" customHeight="1" x14ac:dyDescent="0.25">
      <c r="A5" s="569" t="s">
        <v>449</v>
      </c>
      <c r="B5" s="570"/>
      <c r="C5" s="571"/>
      <c r="D5" s="367" t="s">
        <v>586</v>
      </c>
      <c r="E5" s="368"/>
    </row>
    <row r="6" spans="1:8" x14ac:dyDescent="0.25">
      <c r="A6" s="35" t="s">
        <v>83</v>
      </c>
      <c r="B6" s="484"/>
      <c r="C6" s="485"/>
      <c r="D6" s="78" t="s">
        <v>483</v>
      </c>
      <c r="E6" s="79"/>
    </row>
    <row r="7" spans="1:8" x14ac:dyDescent="0.25">
      <c r="A7" s="35" t="s">
        <v>84</v>
      </c>
      <c r="B7" s="484"/>
      <c r="C7" s="485"/>
      <c r="D7" s="78" t="s">
        <v>85</v>
      </c>
      <c r="E7" s="79"/>
    </row>
    <row r="8" spans="1:8" x14ac:dyDescent="0.25">
      <c r="A8" s="35" t="s">
        <v>86</v>
      </c>
      <c r="B8" s="484"/>
      <c r="C8" s="485"/>
      <c r="D8" s="78" t="s">
        <v>87</v>
      </c>
      <c r="E8" s="79"/>
    </row>
    <row r="9" spans="1:8" ht="15.75" thickBot="1" x14ac:dyDescent="0.3"/>
    <row r="10" spans="1:8" ht="15" customHeight="1" x14ac:dyDescent="0.25">
      <c r="A10" s="559" t="s">
        <v>450</v>
      </c>
      <c r="B10" s="560"/>
      <c r="C10" s="561"/>
      <c r="D10" s="568" t="s">
        <v>451</v>
      </c>
      <c r="E10" s="568"/>
      <c r="F10" s="568"/>
      <c r="G10" s="550" t="s">
        <v>452</v>
      </c>
      <c r="H10" s="552" t="s">
        <v>453</v>
      </c>
    </row>
    <row r="11" spans="1:8" s="54" customFormat="1" ht="45" customHeight="1" x14ac:dyDescent="0.25">
      <c r="A11" s="562"/>
      <c r="B11" s="563"/>
      <c r="C11" s="564"/>
      <c r="D11" s="235" t="s">
        <v>454</v>
      </c>
      <c r="E11" s="235" t="s">
        <v>455</v>
      </c>
      <c r="F11" s="235" t="s">
        <v>456</v>
      </c>
      <c r="G11" s="551"/>
      <c r="H11" s="553"/>
    </row>
    <row r="12" spans="1:8" s="54" customFormat="1" x14ac:dyDescent="0.25">
      <c r="A12" s="565"/>
      <c r="B12" s="566"/>
      <c r="C12" s="567"/>
      <c r="D12" s="236" t="s">
        <v>88</v>
      </c>
      <c r="E12" s="236" t="s">
        <v>89</v>
      </c>
      <c r="F12" s="236" t="s">
        <v>90</v>
      </c>
      <c r="G12" s="236" t="s">
        <v>91</v>
      </c>
      <c r="H12" s="240" t="s">
        <v>94</v>
      </c>
    </row>
    <row r="13" spans="1:8" s="54" customFormat="1" x14ac:dyDescent="0.25">
      <c r="A13" s="554" t="s">
        <v>457</v>
      </c>
      <c r="B13" s="555"/>
      <c r="C13" s="555"/>
      <c r="D13" s="555"/>
      <c r="E13" s="555"/>
      <c r="F13" s="555"/>
      <c r="G13" s="555"/>
      <c r="H13" s="556"/>
    </row>
    <row r="14" spans="1:8" x14ac:dyDescent="0.25">
      <c r="A14" s="233" t="s">
        <v>88</v>
      </c>
      <c r="B14" s="557" t="s">
        <v>458</v>
      </c>
      <c r="C14" s="558"/>
      <c r="D14" s="82"/>
      <c r="E14" s="82"/>
      <c r="F14" s="82"/>
      <c r="G14" s="280">
        <f>D14+E14+F14</f>
        <v>0</v>
      </c>
      <c r="H14" s="279">
        <f>G14*25%</f>
        <v>0</v>
      </c>
    </row>
    <row r="15" spans="1:8" x14ac:dyDescent="0.25">
      <c r="A15" s="233" t="s">
        <v>89</v>
      </c>
      <c r="B15" s="546" t="s">
        <v>459</v>
      </c>
      <c r="C15" s="547"/>
      <c r="D15" s="82"/>
      <c r="E15" s="82"/>
      <c r="F15" s="82"/>
      <c r="G15" s="280">
        <f t="shared" ref="G15:G20" si="0">D15+E15+F15</f>
        <v>0</v>
      </c>
      <c r="H15" s="279">
        <f>G15*50%</f>
        <v>0</v>
      </c>
    </row>
    <row r="16" spans="1:8" x14ac:dyDescent="0.25">
      <c r="A16" s="233" t="s">
        <v>90</v>
      </c>
      <c r="B16" s="546" t="s">
        <v>460</v>
      </c>
      <c r="C16" s="547"/>
      <c r="D16" s="82"/>
      <c r="E16" s="82"/>
      <c r="F16" s="82"/>
      <c r="G16" s="280">
        <f t="shared" si="0"/>
        <v>0</v>
      </c>
      <c r="H16" s="279">
        <f>G16*100%</f>
        <v>0</v>
      </c>
    </row>
    <row r="17" spans="1:8" x14ac:dyDescent="0.25">
      <c r="A17" s="233" t="s">
        <v>91</v>
      </c>
      <c r="B17" s="546" t="s">
        <v>461</v>
      </c>
      <c r="C17" s="547"/>
      <c r="D17" s="82"/>
      <c r="E17" s="82"/>
      <c r="F17" s="82"/>
      <c r="G17" s="280">
        <f t="shared" si="0"/>
        <v>0</v>
      </c>
      <c r="H17" s="279">
        <f>G17*150%</f>
        <v>0</v>
      </c>
    </row>
    <row r="18" spans="1:8" x14ac:dyDescent="0.25">
      <c r="A18" s="233" t="s">
        <v>94</v>
      </c>
      <c r="B18" s="546" t="s">
        <v>462</v>
      </c>
      <c r="C18" s="547"/>
      <c r="D18" s="82"/>
      <c r="E18" s="82"/>
      <c r="F18" s="82"/>
      <c r="G18" s="280">
        <f t="shared" si="0"/>
        <v>0</v>
      </c>
      <c r="H18" s="279">
        <f>G18*200%</f>
        <v>0</v>
      </c>
    </row>
    <row r="19" spans="1:8" x14ac:dyDescent="0.25">
      <c r="A19" s="233" t="s">
        <v>95</v>
      </c>
      <c r="B19" s="546" t="s">
        <v>463</v>
      </c>
      <c r="C19" s="547"/>
      <c r="D19" s="82"/>
      <c r="E19" s="82"/>
      <c r="F19" s="82"/>
      <c r="G19" s="280">
        <f t="shared" si="0"/>
        <v>0</v>
      </c>
      <c r="H19" s="279">
        <f>G19*300%</f>
        <v>0</v>
      </c>
    </row>
    <row r="20" spans="1:8" ht="15.75" thickBot="1" x14ac:dyDescent="0.3">
      <c r="A20" s="234" t="s">
        <v>96</v>
      </c>
      <c r="B20" s="548" t="s">
        <v>464</v>
      </c>
      <c r="C20" s="549"/>
      <c r="D20" s="335"/>
      <c r="E20" s="335"/>
      <c r="F20" s="335"/>
      <c r="G20" s="281">
        <f t="shared" si="0"/>
        <v>0</v>
      </c>
      <c r="H20" s="277">
        <f>G20*500%</f>
        <v>0</v>
      </c>
    </row>
    <row r="23" spans="1:8" x14ac:dyDescent="0.25">
      <c r="A23" s="348" t="s">
        <v>99</v>
      </c>
      <c r="B23" s="349"/>
      <c r="C23" s="349"/>
      <c r="D23" s="350"/>
    </row>
    <row r="24" spans="1:8" x14ac:dyDescent="0.25">
      <c r="A24"/>
    </row>
    <row r="25" spans="1:8" x14ac:dyDescent="0.25">
      <c r="A25" s="351" t="s">
        <v>100</v>
      </c>
      <c r="B25" s="351"/>
      <c r="C25" s="351"/>
      <c r="D25" s="351"/>
    </row>
    <row r="26" spans="1:8" x14ac:dyDescent="0.25">
      <c r="A26"/>
    </row>
    <row r="27" spans="1:8" x14ac:dyDescent="0.25">
      <c r="A27" s="348" t="s">
        <v>99</v>
      </c>
      <c r="B27" s="349"/>
      <c r="C27" s="349"/>
      <c r="D27" s="350"/>
    </row>
    <row r="28" spans="1:8" x14ac:dyDescent="0.25">
      <c r="A28"/>
    </row>
    <row r="29" spans="1:8" x14ac:dyDescent="0.25">
      <c r="A29" s="351" t="s">
        <v>100</v>
      </c>
      <c r="B29" s="351"/>
      <c r="C29" s="351"/>
      <c r="D29" s="351"/>
    </row>
  </sheetData>
  <sheetProtection sheet="1" objects="1" scenarios="1"/>
  <mergeCells count="22">
    <mergeCell ref="B8:C8"/>
    <mergeCell ref="A10:C12"/>
    <mergeCell ref="D10:F10"/>
    <mergeCell ref="A3:E4"/>
    <mergeCell ref="A5:C5"/>
    <mergeCell ref="D5:E5"/>
    <mergeCell ref="B6:C6"/>
    <mergeCell ref="B7:C7"/>
    <mergeCell ref="G10:G11"/>
    <mergeCell ref="H10:H11"/>
    <mergeCell ref="A13:H13"/>
    <mergeCell ref="A23:D23"/>
    <mergeCell ref="A25:D25"/>
    <mergeCell ref="B14:C14"/>
    <mergeCell ref="A27:D27"/>
    <mergeCell ref="A29:D29"/>
    <mergeCell ref="B15:C15"/>
    <mergeCell ref="B16:C16"/>
    <mergeCell ref="B17:C17"/>
    <mergeCell ref="B18:C18"/>
    <mergeCell ref="B19:C19"/>
    <mergeCell ref="B20:C20"/>
  </mergeCells>
  <pageMargins left="0.7" right="0.7" top="0.75" bottom="0.75" header="0.3" footer="0.3"/>
  <pageSetup paperSize="9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3DE5-F6C7-49AB-932D-6342F2610E2D}">
  <dimension ref="A1:H23"/>
  <sheetViews>
    <sheetView workbookViewId="0">
      <selection activeCell="G20" sqref="G20"/>
    </sheetView>
  </sheetViews>
  <sheetFormatPr defaultRowHeight="15" x14ac:dyDescent="0.25"/>
  <cols>
    <col min="1" max="1" width="10.7109375" style="106" customWidth="1"/>
    <col min="2" max="2" width="20.7109375" customWidth="1"/>
    <col min="3" max="3" width="10.7109375" customWidth="1"/>
    <col min="4" max="7" width="15.7109375" customWidth="1"/>
    <col min="8" max="8" width="11.7109375" customWidth="1"/>
  </cols>
  <sheetData>
    <row r="1" spans="1:8" x14ac:dyDescent="0.25">
      <c r="A1" s="27" t="s">
        <v>472</v>
      </c>
    </row>
    <row r="3" spans="1:8" x14ac:dyDescent="0.25">
      <c r="A3" s="352" t="s">
        <v>82</v>
      </c>
      <c r="B3" s="352"/>
      <c r="C3" s="352"/>
      <c r="D3" s="352"/>
      <c r="E3" s="352"/>
    </row>
    <row r="4" spans="1:8" x14ac:dyDescent="0.25">
      <c r="A4" s="353"/>
      <c r="B4" s="353"/>
      <c r="C4" s="353"/>
      <c r="D4" s="352"/>
      <c r="E4" s="352"/>
    </row>
    <row r="5" spans="1:8" s="54" customFormat="1" ht="30" customHeight="1" x14ac:dyDescent="0.25">
      <c r="A5" s="569" t="s">
        <v>465</v>
      </c>
      <c r="B5" s="570"/>
      <c r="C5" s="571"/>
      <c r="D5" s="517" t="s">
        <v>587</v>
      </c>
      <c r="E5" s="517"/>
    </row>
    <row r="6" spans="1:8" x14ac:dyDescent="0.25">
      <c r="A6" s="35" t="s">
        <v>83</v>
      </c>
      <c r="B6" s="484"/>
      <c r="C6" s="485"/>
      <c r="D6" s="78" t="s">
        <v>483</v>
      </c>
      <c r="E6" s="79"/>
    </row>
    <row r="7" spans="1:8" x14ac:dyDescent="0.25">
      <c r="A7" s="35" t="s">
        <v>84</v>
      </c>
      <c r="B7" s="484"/>
      <c r="C7" s="485"/>
      <c r="D7" s="78" t="s">
        <v>85</v>
      </c>
      <c r="E7" s="79"/>
    </row>
    <row r="8" spans="1:8" x14ac:dyDescent="0.25">
      <c r="A8" s="35" t="s">
        <v>86</v>
      </c>
      <c r="B8" s="484"/>
      <c r="C8" s="485"/>
      <c r="D8" s="78" t="s">
        <v>87</v>
      </c>
      <c r="E8" s="79"/>
    </row>
    <row r="9" spans="1:8" ht="15.75" thickBot="1" x14ac:dyDescent="0.3"/>
    <row r="10" spans="1:8" ht="15" customHeight="1" x14ac:dyDescent="0.25">
      <c r="A10" s="559" t="s">
        <v>466</v>
      </c>
      <c r="B10" s="560"/>
      <c r="C10" s="561"/>
      <c r="D10" s="568" t="s">
        <v>467</v>
      </c>
      <c r="E10" s="568"/>
      <c r="F10" s="550" t="s">
        <v>468</v>
      </c>
      <c r="G10" s="552" t="s">
        <v>469</v>
      </c>
    </row>
    <row r="11" spans="1:8" ht="60" customHeight="1" x14ac:dyDescent="0.25">
      <c r="A11" s="562"/>
      <c r="B11" s="563"/>
      <c r="C11" s="564"/>
      <c r="D11" s="235" t="s">
        <v>454</v>
      </c>
      <c r="E11" s="235" t="s">
        <v>455</v>
      </c>
      <c r="F11" s="551"/>
      <c r="G11" s="553"/>
    </row>
    <row r="12" spans="1:8" x14ac:dyDescent="0.25">
      <c r="A12" s="565"/>
      <c r="B12" s="566"/>
      <c r="C12" s="567"/>
      <c r="D12" s="237" t="s">
        <v>88</v>
      </c>
      <c r="E12" s="237" t="s">
        <v>89</v>
      </c>
      <c r="F12" s="237" t="s">
        <v>90</v>
      </c>
      <c r="G12" s="239" t="s">
        <v>91</v>
      </c>
      <c r="H12" s="238"/>
    </row>
    <row r="13" spans="1:8" x14ac:dyDescent="0.25">
      <c r="A13" s="554" t="s">
        <v>470</v>
      </c>
      <c r="B13" s="555"/>
      <c r="C13" s="555"/>
      <c r="D13" s="555"/>
      <c r="E13" s="555"/>
      <c r="F13" s="555"/>
      <c r="G13" s="556"/>
      <c r="H13" s="238"/>
    </row>
    <row r="14" spans="1:8" ht="15.75" thickBot="1" x14ac:dyDescent="0.3">
      <c r="A14" s="234" t="s">
        <v>88</v>
      </c>
      <c r="B14" s="548" t="s">
        <v>471</v>
      </c>
      <c r="C14" s="549"/>
      <c r="D14" s="335"/>
      <c r="E14" s="335"/>
      <c r="F14" s="281">
        <f>D14+E14</f>
        <v>0</v>
      </c>
      <c r="G14" s="277">
        <f>F14*750%</f>
        <v>0</v>
      </c>
    </row>
    <row r="15" spans="1:8" x14ac:dyDescent="0.25">
      <c r="B15" s="106"/>
    </row>
    <row r="17" spans="1:4" x14ac:dyDescent="0.25">
      <c r="A17" s="348" t="s">
        <v>99</v>
      </c>
      <c r="B17" s="349"/>
      <c r="C17" s="349"/>
      <c r="D17" s="350"/>
    </row>
    <row r="18" spans="1:4" x14ac:dyDescent="0.25">
      <c r="A18"/>
    </row>
    <row r="19" spans="1:4" x14ac:dyDescent="0.25">
      <c r="A19" s="351" t="s">
        <v>100</v>
      </c>
      <c r="B19" s="351"/>
      <c r="C19" s="351"/>
      <c r="D19" s="351"/>
    </row>
    <row r="20" spans="1:4" x14ac:dyDescent="0.25">
      <c r="A20"/>
    </row>
    <row r="21" spans="1:4" x14ac:dyDescent="0.25">
      <c r="A21" s="348" t="s">
        <v>99</v>
      </c>
      <c r="B21" s="349"/>
      <c r="C21" s="349"/>
      <c r="D21" s="350"/>
    </row>
    <row r="22" spans="1:4" x14ac:dyDescent="0.25">
      <c r="A22"/>
    </row>
    <row r="23" spans="1:4" x14ac:dyDescent="0.25">
      <c r="A23" s="351" t="s">
        <v>100</v>
      </c>
      <c r="B23" s="351"/>
      <c r="C23" s="351"/>
      <c r="D23" s="351"/>
    </row>
  </sheetData>
  <sheetProtection sheet="1" objects="1" scenarios="1"/>
  <mergeCells count="16">
    <mergeCell ref="F10:F11"/>
    <mergeCell ref="G10:G11"/>
    <mergeCell ref="A13:G13"/>
    <mergeCell ref="B14:C14"/>
    <mergeCell ref="A3:E4"/>
    <mergeCell ref="A5:C5"/>
    <mergeCell ref="D5:E5"/>
    <mergeCell ref="B6:C6"/>
    <mergeCell ref="B7:C7"/>
    <mergeCell ref="B8:C8"/>
    <mergeCell ref="A17:D17"/>
    <mergeCell ref="A19:D19"/>
    <mergeCell ref="A21:D21"/>
    <mergeCell ref="A23:D23"/>
    <mergeCell ref="A10:C12"/>
    <mergeCell ref="D10:E10"/>
  </mergeCells>
  <pageMargins left="0.7" right="0.7" top="0.75" bottom="0.75" header="0.3" footer="0.3"/>
  <pageSetup paperSize="9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A7" zoomScale="115" zoomScaleNormal="115" workbookViewId="0">
      <selection activeCell="A9" sqref="A9:C9"/>
    </sheetView>
  </sheetViews>
  <sheetFormatPr defaultRowHeight="15" x14ac:dyDescent="0.25"/>
  <cols>
    <col min="4" max="4" width="18.42578125" customWidth="1"/>
    <col min="255" max="255" width="14.140625" customWidth="1"/>
    <col min="511" max="511" width="14.140625" customWidth="1"/>
    <col min="767" max="767" width="14.140625" customWidth="1"/>
    <col min="1023" max="1023" width="14.140625" customWidth="1"/>
    <col min="1279" max="1279" width="14.140625" customWidth="1"/>
    <col min="1535" max="1535" width="14.140625" customWidth="1"/>
    <col min="1791" max="1791" width="14.140625" customWidth="1"/>
    <col min="2047" max="2047" width="14.140625" customWidth="1"/>
    <col min="2303" max="2303" width="14.140625" customWidth="1"/>
    <col min="2559" max="2559" width="14.140625" customWidth="1"/>
    <col min="2815" max="2815" width="14.140625" customWidth="1"/>
    <col min="3071" max="3071" width="14.140625" customWidth="1"/>
    <col min="3327" max="3327" width="14.140625" customWidth="1"/>
    <col min="3583" max="3583" width="14.140625" customWidth="1"/>
    <col min="3839" max="3839" width="14.140625" customWidth="1"/>
    <col min="4095" max="4095" width="14.140625" customWidth="1"/>
    <col min="4351" max="4351" width="14.140625" customWidth="1"/>
    <col min="4607" max="4607" width="14.140625" customWidth="1"/>
    <col min="4863" max="4863" width="14.140625" customWidth="1"/>
    <col min="5119" max="5119" width="14.140625" customWidth="1"/>
    <col min="5375" max="5375" width="14.140625" customWidth="1"/>
    <col min="5631" max="5631" width="14.140625" customWidth="1"/>
    <col min="5887" max="5887" width="14.140625" customWidth="1"/>
    <col min="6143" max="6143" width="14.140625" customWidth="1"/>
    <col min="6399" max="6399" width="14.140625" customWidth="1"/>
    <col min="6655" max="6655" width="14.140625" customWidth="1"/>
    <col min="6911" max="6911" width="14.140625" customWidth="1"/>
    <col min="7167" max="7167" width="14.140625" customWidth="1"/>
    <col min="7423" max="7423" width="14.140625" customWidth="1"/>
    <col min="7679" max="7679" width="14.140625" customWidth="1"/>
    <col min="7935" max="7935" width="14.140625" customWidth="1"/>
    <col min="8191" max="8191" width="14.140625" customWidth="1"/>
    <col min="8447" max="8447" width="14.140625" customWidth="1"/>
    <col min="8703" max="8703" width="14.140625" customWidth="1"/>
    <col min="8959" max="8959" width="14.140625" customWidth="1"/>
    <col min="9215" max="9215" width="14.140625" customWidth="1"/>
    <col min="9471" max="9471" width="14.140625" customWidth="1"/>
    <col min="9727" max="9727" width="14.140625" customWidth="1"/>
    <col min="9983" max="9983" width="14.140625" customWidth="1"/>
    <col min="10239" max="10239" width="14.140625" customWidth="1"/>
    <col min="10495" max="10495" width="14.140625" customWidth="1"/>
    <col min="10751" max="10751" width="14.140625" customWidth="1"/>
    <col min="11007" max="11007" width="14.140625" customWidth="1"/>
    <col min="11263" max="11263" width="14.140625" customWidth="1"/>
    <col min="11519" max="11519" width="14.140625" customWidth="1"/>
    <col min="11775" max="11775" width="14.140625" customWidth="1"/>
    <col min="12031" max="12031" width="14.140625" customWidth="1"/>
    <col min="12287" max="12287" width="14.140625" customWidth="1"/>
    <col min="12543" max="12543" width="14.140625" customWidth="1"/>
    <col min="12799" max="12799" width="14.140625" customWidth="1"/>
    <col min="13055" max="13055" width="14.140625" customWidth="1"/>
    <col min="13311" max="13311" width="14.140625" customWidth="1"/>
    <col min="13567" max="13567" width="14.140625" customWidth="1"/>
    <col min="13823" max="13823" width="14.140625" customWidth="1"/>
    <col min="14079" max="14079" width="14.140625" customWidth="1"/>
    <col min="14335" max="14335" width="14.140625" customWidth="1"/>
    <col min="14591" max="14591" width="14.140625" customWidth="1"/>
    <col min="14847" max="14847" width="14.140625" customWidth="1"/>
    <col min="15103" max="15103" width="14.140625" customWidth="1"/>
    <col min="15359" max="15359" width="14.140625" customWidth="1"/>
    <col min="15615" max="15615" width="14.140625" customWidth="1"/>
    <col min="15871" max="15871" width="14.140625" customWidth="1"/>
    <col min="16127" max="16127" width="14.140625" customWidth="1"/>
  </cols>
  <sheetData>
    <row r="1" spans="1:9" x14ac:dyDescent="0.25">
      <c r="A1" s="3" t="s">
        <v>479</v>
      </c>
    </row>
    <row r="2" spans="1:9" x14ac:dyDescent="0.25">
      <c r="A2" s="576" t="s">
        <v>0</v>
      </c>
      <c r="B2" s="576"/>
      <c r="C2" s="576"/>
      <c r="D2" s="576"/>
      <c r="E2" s="576"/>
      <c r="F2" s="576"/>
      <c r="G2" s="576"/>
      <c r="H2" s="576"/>
      <c r="I2" s="1"/>
    </row>
    <row r="3" spans="1:9" x14ac:dyDescent="0.25">
      <c r="B3" s="2"/>
      <c r="C3" s="2"/>
      <c r="D3" s="2"/>
      <c r="E3" s="2"/>
      <c r="F3" s="2"/>
      <c r="G3" s="2"/>
      <c r="H3" s="2"/>
      <c r="I3" s="2"/>
    </row>
    <row r="4" spans="1:9" x14ac:dyDescent="0.25">
      <c r="A4" s="577"/>
      <c r="B4" s="577"/>
      <c r="C4" s="577"/>
      <c r="F4" s="2"/>
      <c r="G4" s="577"/>
      <c r="H4" s="577"/>
      <c r="I4" s="2"/>
    </row>
    <row r="5" spans="1:9" x14ac:dyDescent="0.25">
      <c r="A5" s="578" t="s">
        <v>1</v>
      </c>
      <c r="B5" s="578"/>
      <c r="C5" s="578"/>
      <c r="F5" s="2"/>
      <c r="G5" s="579" t="s">
        <v>28</v>
      </c>
      <c r="H5" s="579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" customHeight="1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575"/>
      <c r="B8" s="575"/>
      <c r="C8" s="575"/>
      <c r="D8" s="2"/>
      <c r="E8" s="2"/>
      <c r="F8" s="2"/>
      <c r="G8" s="2"/>
      <c r="H8" s="2"/>
      <c r="I8" s="2"/>
    </row>
    <row r="9" spans="1:9" x14ac:dyDescent="0.25">
      <c r="A9" s="578" t="s">
        <v>3</v>
      </c>
      <c r="B9" s="578"/>
      <c r="C9" s="578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575"/>
      <c r="B11" s="575"/>
      <c r="C11" s="575"/>
      <c r="D11" s="2"/>
      <c r="E11" s="2"/>
      <c r="F11" s="2"/>
      <c r="G11" s="580"/>
      <c r="H11" s="580"/>
      <c r="I11" s="2"/>
    </row>
    <row r="12" spans="1:9" x14ac:dyDescent="0.25">
      <c r="A12" s="578" t="s">
        <v>4</v>
      </c>
      <c r="B12" s="578"/>
      <c r="C12" s="578"/>
      <c r="D12" s="2"/>
      <c r="E12" s="2"/>
      <c r="F12" s="2"/>
      <c r="G12" s="3" t="s">
        <v>5</v>
      </c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3" t="s">
        <v>6</v>
      </c>
      <c r="H13" s="2"/>
      <c r="I13" s="2"/>
    </row>
    <row r="14" spans="1:9" x14ac:dyDescent="0.25">
      <c r="A14" s="578" t="s">
        <v>72</v>
      </c>
      <c r="B14" s="578"/>
      <c r="C14" s="578"/>
      <c r="D14" s="578"/>
      <c r="E14" s="578"/>
      <c r="F14" s="578"/>
      <c r="G14" s="578"/>
      <c r="H14" s="578"/>
      <c r="I14" s="2"/>
    </row>
    <row r="15" spans="1:9" x14ac:dyDescent="0.25">
      <c r="A15" s="578" t="s">
        <v>73</v>
      </c>
      <c r="B15" s="578"/>
      <c r="C15" s="578"/>
      <c r="D15" s="578"/>
      <c r="E15" s="578"/>
      <c r="F15" s="578"/>
      <c r="G15" s="578"/>
      <c r="H15" s="578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5" t="s">
        <v>7</v>
      </c>
      <c r="C17" s="6"/>
      <c r="D17" s="7"/>
      <c r="E17" s="5" t="s">
        <v>8</v>
      </c>
      <c r="F17" s="6"/>
      <c r="G17" s="6"/>
      <c r="H17" s="7"/>
      <c r="I17" s="2"/>
    </row>
    <row r="18" spans="1:9" ht="15" customHeight="1" x14ac:dyDescent="0.25">
      <c r="A18" s="8"/>
      <c r="B18" s="9"/>
      <c r="C18" s="10"/>
      <c r="D18" s="11"/>
      <c r="E18" s="9"/>
      <c r="F18" s="10"/>
      <c r="G18" s="10"/>
      <c r="H18" s="11"/>
      <c r="I18" s="2"/>
    </row>
    <row r="19" spans="1:9" x14ac:dyDescent="0.25">
      <c r="A19" s="8" t="s">
        <v>9</v>
      </c>
      <c r="B19" s="572"/>
      <c r="C19" s="581"/>
      <c r="D19" s="582"/>
      <c r="E19" s="572"/>
      <c r="F19" s="573"/>
      <c r="G19" s="573"/>
      <c r="H19" s="574"/>
      <c r="I19" s="2"/>
    </row>
    <row r="20" spans="1:9" x14ac:dyDescent="0.25">
      <c r="A20" s="8" t="s">
        <v>9</v>
      </c>
      <c r="B20" s="572"/>
      <c r="C20" s="581"/>
      <c r="D20" s="582"/>
      <c r="E20" s="572"/>
      <c r="F20" s="573"/>
      <c r="G20" s="573"/>
      <c r="H20" s="574"/>
      <c r="I20" s="2"/>
    </row>
    <row r="21" spans="1:9" x14ac:dyDescent="0.25">
      <c r="A21" s="8" t="s">
        <v>9</v>
      </c>
      <c r="B21" s="572"/>
      <c r="C21" s="581"/>
      <c r="D21" s="582"/>
      <c r="E21" s="572"/>
      <c r="F21" s="573"/>
      <c r="G21" s="573"/>
      <c r="H21" s="574"/>
      <c r="I21" s="2"/>
    </row>
    <row r="22" spans="1:9" x14ac:dyDescent="0.25">
      <c r="A22" s="8" t="s">
        <v>9</v>
      </c>
      <c r="B22" s="572"/>
      <c r="C22" s="581"/>
      <c r="D22" s="582"/>
      <c r="E22" s="572"/>
      <c r="F22" s="573"/>
      <c r="G22" s="573"/>
      <c r="H22" s="574"/>
      <c r="I22" s="2"/>
    </row>
    <row r="23" spans="1:9" x14ac:dyDescent="0.25">
      <c r="A23" s="8" t="s">
        <v>9</v>
      </c>
      <c r="B23" s="572"/>
      <c r="C23" s="581"/>
      <c r="D23" s="582"/>
      <c r="E23" s="572"/>
      <c r="F23" s="573"/>
      <c r="G23" s="573"/>
      <c r="H23" s="574"/>
      <c r="I23" s="2"/>
    </row>
    <row r="24" spans="1:9" x14ac:dyDescent="0.25">
      <c r="A24" s="8" t="s">
        <v>9</v>
      </c>
      <c r="B24" s="572"/>
      <c r="C24" s="581"/>
      <c r="D24" s="582"/>
      <c r="E24" s="572"/>
      <c r="F24" s="573"/>
      <c r="G24" s="573"/>
      <c r="H24" s="574"/>
      <c r="I24" s="2"/>
    </row>
    <row r="25" spans="1:9" x14ac:dyDescent="0.25">
      <c r="A25" s="8" t="s">
        <v>9</v>
      </c>
      <c r="B25" s="572"/>
      <c r="C25" s="581"/>
      <c r="D25" s="582"/>
      <c r="E25" s="572"/>
      <c r="F25" s="573"/>
      <c r="G25" s="573"/>
      <c r="H25" s="574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12" t="s">
        <v>10</v>
      </c>
      <c r="B28" s="572"/>
      <c r="C28" s="573"/>
      <c r="D28" s="573"/>
      <c r="E28" s="573"/>
      <c r="F28" s="573"/>
      <c r="G28" s="573"/>
      <c r="H28" s="574"/>
      <c r="I28" s="2"/>
    </row>
    <row r="29" spans="1:9" x14ac:dyDescent="0.25">
      <c r="A29" s="12" t="s">
        <v>11</v>
      </c>
      <c r="B29" s="572"/>
      <c r="C29" s="573"/>
      <c r="D29" s="573"/>
      <c r="E29" s="573"/>
      <c r="F29" s="573"/>
      <c r="G29" s="573"/>
      <c r="H29" s="574"/>
      <c r="I29" s="2"/>
    </row>
    <row r="30" spans="1:9" x14ac:dyDescent="0.25">
      <c r="A30" s="12" t="s">
        <v>12</v>
      </c>
      <c r="B30" s="572"/>
      <c r="C30" s="573"/>
      <c r="D30" s="573"/>
      <c r="E30" s="573"/>
      <c r="F30" s="573"/>
      <c r="G30" s="573"/>
      <c r="H30" s="574"/>
      <c r="I30" s="2"/>
    </row>
    <row r="31" spans="1:9" x14ac:dyDescent="0.25">
      <c r="A31" s="12" t="s">
        <v>17</v>
      </c>
      <c r="B31" s="572"/>
      <c r="C31" s="573"/>
      <c r="D31" s="573"/>
      <c r="E31" s="573"/>
      <c r="F31" s="573"/>
      <c r="G31" s="573"/>
      <c r="H31" s="574"/>
      <c r="I31" s="2"/>
    </row>
    <row r="32" spans="1:9" x14ac:dyDescent="0.25">
      <c r="A32" s="12" t="s">
        <v>343</v>
      </c>
      <c r="B32" s="572"/>
      <c r="C32" s="573"/>
      <c r="D32" s="573"/>
      <c r="E32" s="573"/>
      <c r="F32" s="573"/>
      <c r="G32" s="573"/>
      <c r="H32" s="574"/>
      <c r="I32" s="2"/>
    </row>
    <row r="33" spans="1:9" x14ac:dyDescent="0.25">
      <c r="A33" s="12" t="s">
        <v>373</v>
      </c>
      <c r="B33" s="572"/>
      <c r="C33" s="573"/>
      <c r="D33" s="573"/>
      <c r="E33" s="573"/>
      <c r="F33" s="573"/>
      <c r="G33" s="573"/>
      <c r="H33" s="574"/>
      <c r="I33" s="2"/>
    </row>
    <row r="34" spans="1:9" x14ac:dyDescent="0.25">
      <c r="A34" s="583" t="s">
        <v>13</v>
      </c>
      <c r="B34" s="584"/>
      <c r="C34" s="584"/>
      <c r="D34" s="584"/>
      <c r="E34" s="584"/>
      <c r="F34" s="584"/>
      <c r="G34" s="584"/>
      <c r="H34" s="585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13"/>
      <c r="B36" s="13"/>
      <c r="C36" s="2"/>
      <c r="D36" s="2"/>
      <c r="E36" s="2"/>
      <c r="F36" s="2"/>
      <c r="G36" s="2"/>
      <c r="H36" s="2"/>
      <c r="I36" s="2"/>
    </row>
    <row r="37" spans="1:9" x14ac:dyDescent="0.25">
      <c r="A37" s="594"/>
      <c r="B37" s="595"/>
      <c r="C37" s="595"/>
      <c r="D37" s="595"/>
      <c r="E37" s="595"/>
      <c r="F37" s="596"/>
      <c r="G37" s="597"/>
      <c r="H37" s="598"/>
      <c r="I37" s="2"/>
    </row>
    <row r="38" spans="1:9" x14ac:dyDescent="0.25">
      <c r="A38" s="586"/>
      <c r="B38" s="577"/>
      <c r="C38" s="577"/>
      <c r="D38" s="577"/>
      <c r="E38" s="577"/>
      <c r="F38" s="587"/>
      <c r="G38" s="599"/>
      <c r="H38" s="600"/>
      <c r="I38" s="2"/>
    </row>
    <row r="39" spans="1:9" x14ac:dyDescent="0.25">
      <c r="A39" s="591" t="s">
        <v>64</v>
      </c>
      <c r="B39" s="592"/>
      <c r="C39" s="592"/>
      <c r="D39" s="592"/>
      <c r="E39" s="592"/>
      <c r="F39" s="592"/>
      <c r="G39" s="592"/>
      <c r="H39" s="593"/>
      <c r="I39" s="2"/>
    </row>
    <row r="40" spans="1:9" x14ac:dyDescent="0.25">
      <c r="A40" s="586" t="s">
        <v>63</v>
      </c>
      <c r="B40" s="577"/>
      <c r="C40" s="577"/>
      <c r="D40" s="577"/>
      <c r="E40" s="577"/>
      <c r="F40" s="577"/>
      <c r="G40" s="577"/>
      <c r="H40" s="587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13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14"/>
      <c r="B43" s="15"/>
      <c r="C43" s="15"/>
      <c r="D43" s="15"/>
      <c r="E43" s="15"/>
      <c r="F43" s="15"/>
      <c r="G43" s="15"/>
      <c r="H43" s="16"/>
      <c r="I43" s="2"/>
    </row>
    <row r="44" spans="1:9" x14ac:dyDescent="0.25">
      <c r="A44" s="17"/>
      <c r="B44" s="2"/>
      <c r="C44" s="2"/>
      <c r="D44" s="2"/>
      <c r="E44" s="2"/>
      <c r="F44" s="2"/>
      <c r="G44" s="2"/>
      <c r="H44" s="18"/>
      <c r="I44" s="2"/>
    </row>
    <row r="45" spans="1:9" ht="12.75" customHeight="1" x14ac:dyDescent="0.25">
      <c r="A45" s="588" t="s">
        <v>62</v>
      </c>
      <c r="B45" s="589"/>
      <c r="C45" s="589"/>
      <c r="D45" s="589"/>
      <c r="E45" s="589"/>
      <c r="F45" s="589"/>
      <c r="G45" s="589"/>
      <c r="H45" s="590"/>
      <c r="I45" s="2"/>
    </row>
    <row r="46" spans="1:9" ht="12.75" customHeight="1" x14ac:dyDescent="0.25">
      <c r="A46" s="588"/>
      <c r="B46" s="589"/>
      <c r="C46" s="589"/>
      <c r="D46" s="589"/>
      <c r="E46" s="589"/>
      <c r="F46" s="589"/>
      <c r="G46" s="589"/>
      <c r="H46" s="590"/>
      <c r="I46" s="2"/>
    </row>
  </sheetData>
  <mergeCells count="39">
    <mergeCell ref="B25:D25"/>
    <mergeCell ref="A34:H34"/>
    <mergeCell ref="A40:H40"/>
    <mergeCell ref="A45:H45"/>
    <mergeCell ref="A46:H46"/>
    <mergeCell ref="B28:H28"/>
    <mergeCell ref="B29:H29"/>
    <mergeCell ref="B30:H30"/>
    <mergeCell ref="B31:H31"/>
    <mergeCell ref="B32:H32"/>
    <mergeCell ref="B33:H33"/>
    <mergeCell ref="A39:H39"/>
    <mergeCell ref="A37:F38"/>
    <mergeCell ref="G37:H38"/>
    <mergeCell ref="B20:D20"/>
    <mergeCell ref="B21:D21"/>
    <mergeCell ref="B22:D22"/>
    <mergeCell ref="B23:D23"/>
    <mergeCell ref="B24:D24"/>
    <mergeCell ref="A9:C9"/>
    <mergeCell ref="A11:C11"/>
    <mergeCell ref="G11:H11"/>
    <mergeCell ref="A12:C12"/>
    <mergeCell ref="B19:D19"/>
    <mergeCell ref="E19:H19"/>
    <mergeCell ref="A14:H14"/>
    <mergeCell ref="A15:H15"/>
    <mergeCell ref="A8:C8"/>
    <mergeCell ref="A2:H2"/>
    <mergeCell ref="A4:C4"/>
    <mergeCell ref="G4:H4"/>
    <mergeCell ref="A5:C5"/>
    <mergeCell ref="G5:H5"/>
    <mergeCell ref="E20:H20"/>
    <mergeCell ref="E25:H25"/>
    <mergeCell ref="E24:H24"/>
    <mergeCell ref="E23:H23"/>
    <mergeCell ref="E22:H22"/>
    <mergeCell ref="E21:H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5"/>
  <sheetViews>
    <sheetView zoomScale="115" zoomScaleNormal="115" workbookViewId="0">
      <selection activeCell="F21" sqref="F21"/>
    </sheetView>
  </sheetViews>
  <sheetFormatPr defaultRowHeight="15" x14ac:dyDescent="0.25"/>
  <cols>
    <col min="1" max="1" width="8.7109375" customWidth="1"/>
    <col min="2" max="2" width="51.7109375" customWidth="1"/>
    <col min="3" max="3" width="18.5703125" customWidth="1"/>
    <col min="4" max="4" width="21.85546875" customWidth="1"/>
    <col min="5" max="5" width="20.85546875" customWidth="1"/>
    <col min="8" max="8" width="19.85546875" customWidth="1"/>
  </cols>
  <sheetData>
    <row r="1" spans="1:8" x14ac:dyDescent="0.25">
      <c r="A1" s="27" t="s">
        <v>75</v>
      </c>
    </row>
    <row r="2" spans="1:8" x14ac:dyDescent="0.25">
      <c r="A2" s="27"/>
    </row>
    <row r="3" spans="1:8" x14ac:dyDescent="0.25">
      <c r="A3" s="352" t="s">
        <v>82</v>
      </c>
      <c r="B3" s="352"/>
      <c r="C3" s="352"/>
      <c r="D3" s="352"/>
      <c r="E3" s="352"/>
    </row>
    <row r="4" spans="1:8" x14ac:dyDescent="0.25">
      <c r="A4" s="353"/>
      <c r="B4" s="353"/>
      <c r="C4" s="353"/>
      <c r="D4" s="352"/>
      <c r="E4" s="352"/>
    </row>
    <row r="5" spans="1:8" x14ac:dyDescent="0.25">
      <c r="A5" s="383" t="s">
        <v>517</v>
      </c>
      <c r="B5" s="384"/>
      <c r="C5" s="373" t="s">
        <v>516</v>
      </c>
      <c r="D5" s="374"/>
      <c r="E5" s="42"/>
    </row>
    <row r="6" spans="1:8" x14ac:dyDescent="0.25">
      <c r="A6" s="35" t="s">
        <v>83</v>
      </c>
      <c r="B6" s="77"/>
      <c r="C6" s="78" t="s">
        <v>483</v>
      </c>
      <c r="D6" s="79"/>
    </row>
    <row r="7" spans="1:8" x14ac:dyDescent="0.25">
      <c r="A7" s="35" t="s">
        <v>84</v>
      </c>
      <c r="B7" s="77"/>
      <c r="C7" s="78" t="s">
        <v>85</v>
      </c>
      <c r="D7" s="79"/>
    </row>
    <row r="8" spans="1:8" x14ac:dyDescent="0.25">
      <c r="A8" s="35" t="s">
        <v>86</v>
      </c>
      <c r="B8" s="77"/>
      <c r="C8" s="167" t="s">
        <v>429</v>
      </c>
      <c r="D8" s="79"/>
      <c r="F8" s="65"/>
      <c r="G8" s="65"/>
      <c r="H8" s="65"/>
    </row>
    <row r="9" spans="1:8" x14ac:dyDescent="0.25">
      <c r="A9" s="61"/>
      <c r="B9" s="61"/>
      <c r="C9" s="61"/>
      <c r="D9" s="61"/>
      <c r="E9" s="61"/>
      <c r="F9" s="65"/>
      <c r="G9" s="65"/>
      <c r="H9" s="65"/>
    </row>
    <row r="10" spans="1:8" ht="15" customHeight="1" x14ac:dyDescent="0.25">
      <c r="A10" s="378" t="s">
        <v>310</v>
      </c>
      <c r="B10" s="379"/>
      <c r="C10" s="380" t="s">
        <v>311</v>
      </c>
      <c r="D10" s="371" t="s">
        <v>312</v>
      </c>
      <c r="E10" s="371" t="s">
        <v>313</v>
      </c>
      <c r="F10" s="65"/>
      <c r="G10" s="65"/>
      <c r="H10" s="65"/>
    </row>
    <row r="11" spans="1:8" ht="50.25" customHeight="1" x14ac:dyDescent="0.25">
      <c r="A11" s="379"/>
      <c r="B11" s="379"/>
      <c r="C11" s="381"/>
      <c r="D11" s="372"/>
      <c r="E11" s="372"/>
      <c r="F11" s="65"/>
      <c r="G11" s="65"/>
      <c r="H11" s="65"/>
    </row>
    <row r="12" spans="1:8" ht="16.5" customHeight="1" x14ac:dyDescent="0.25">
      <c r="A12" s="379"/>
      <c r="B12" s="379"/>
      <c r="C12" s="62" t="s">
        <v>88</v>
      </c>
      <c r="D12" s="63" t="s">
        <v>89</v>
      </c>
      <c r="E12" s="63" t="s">
        <v>90</v>
      </c>
      <c r="F12" s="65"/>
      <c r="G12" s="65"/>
      <c r="H12" s="65"/>
    </row>
    <row r="13" spans="1:8" ht="16.5" customHeight="1" x14ac:dyDescent="0.25">
      <c r="A13" s="375" t="s">
        <v>314</v>
      </c>
      <c r="B13" s="376"/>
      <c r="C13" s="376"/>
      <c r="D13" s="376"/>
      <c r="E13" s="376"/>
      <c r="F13" s="65"/>
      <c r="G13" s="65"/>
      <c r="H13" s="65"/>
    </row>
    <row r="14" spans="1:8" x14ac:dyDescent="0.25">
      <c r="A14" s="40" t="s">
        <v>88</v>
      </c>
      <c r="B14" s="64" t="s">
        <v>315</v>
      </c>
      <c r="C14" s="81"/>
      <c r="D14" s="81"/>
      <c r="E14" s="81"/>
      <c r="F14" s="65"/>
      <c r="G14" s="65"/>
      <c r="H14" s="65"/>
    </row>
    <row r="15" spans="1:8" x14ac:dyDescent="0.25">
      <c r="A15" s="40" t="s">
        <v>89</v>
      </c>
      <c r="B15" s="64" t="s">
        <v>316</v>
      </c>
      <c r="C15" s="81"/>
      <c r="D15" s="81"/>
      <c r="E15" s="81"/>
      <c r="F15" s="65"/>
      <c r="G15" s="65"/>
      <c r="H15" s="65"/>
    </row>
    <row r="16" spans="1:8" x14ac:dyDescent="0.25">
      <c r="A16" s="39" t="s">
        <v>90</v>
      </c>
      <c r="B16" s="66" t="s">
        <v>317</v>
      </c>
      <c r="C16" s="308">
        <f>C14+C15</f>
        <v>0</v>
      </c>
      <c r="D16" s="308">
        <f>D14+D15</f>
        <v>0</v>
      </c>
      <c r="E16" s="308">
        <f>E14+E15</f>
        <v>0</v>
      </c>
      <c r="F16" s="65"/>
      <c r="G16" s="65"/>
      <c r="H16" s="65"/>
    </row>
    <row r="17" spans="1:8" x14ac:dyDescent="0.25">
      <c r="A17" s="382"/>
      <c r="B17" s="382"/>
      <c r="C17" s="382"/>
      <c r="D17" s="382"/>
      <c r="E17" s="382"/>
      <c r="F17" s="65"/>
      <c r="G17" s="65"/>
      <c r="H17" s="65"/>
    </row>
    <row r="19" spans="1:8" x14ac:dyDescent="0.25">
      <c r="A19" s="348" t="s">
        <v>99</v>
      </c>
      <c r="B19" s="349"/>
      <c r="C19" s="349"/>
      <c r="D19" s="350"/>
    </row>
    <row r="21" spans="1:8" x14ac:dyDescent="0.25">
      <c r="A21" s="351" t="s">
        <v>100</v>
      </c>
      <c r="B21" s="351"/>
      <c r="C21" s="351"/>
      <c r="D21" s="351"/>
    </row>
    <row r="23" spans="1:8" x14ac:dyDescent="0.25">
      <c r="A23" s="348" t="s">
        <v>99</v>
      </c>
      <c r="B23" s="349"/>
      <c r="C23" s="349"/>
      <c r="D23" s="350"/>
    </row>
    <row r="25" spans="1:8" x14ac:dyDescent="0.25">
      <c r="A25" s="351" t="s">
        <v>100</v>
      </c>
      <c r="B25" s="351"/>
      <c r="C25" s="351"/>
      <c r="D25" s="351"/>
    </row>
  </sheetData>
  <sheetProtection sheet="1" objects="1" scenarios="1"/>
  <mergeCells count="13">
    <mergeCell ref="A13:E13"/>
    <mergeCell ref="A5:B5"/>
    <mergeCell ref="A3:E4"/>
    <mergeCell ref="A10:B12"/>
    <mergeCell ref="C10:C11"/>
    <mergeCell ref="D10:D11"/>
    <mergeCell ref="E10:E11"/>
    <mergeCell ref="C5:D5"/>
    <mergeCell ref="A17:E17"/>
    <mergeCell ref="A19:D19"/>
    <mergeCell ref="A21:D21"/>
    <mergeCell ref="A23:D23"/>
    <mergeCell ref="A25:D2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workbookViewId="0">
      <selection activeCell="L14" sqref="L14"/>
    </sheetView>
  </sheetViews>
  <sheetFormatPr defaultRowHeight="14.25" x14ac:dyDescent="0.2"/>
  <cols>
    <col min="1" max="1" width="12.7109375" style="48" customWidth="1"/>
    <col min="2" max="2" width="29.85546875" style="48" customWidth="1"/>
    <col min="3" max="3" width="19.7109375" style="48" customWidth="1"/>
    <col min="4" max="4" width="14.7109375" style="48" customWidth="1"/>
    <col min="5" max="6" width="17.7109375" style="48" customWidth="1"/>
    <col min="7" max="7" width="18.7109375" style="48" customWidth="1"/>
    <col min="8" max="8" width="17.7109375" style="48" customWidth="1"/>
    <col min="9" max="9" width="15.85546875" style="48" customWidth="1"/>
    <col min="10" max="256" width="9.140625" style="48"/>
    <col min="257" max="257" width="7.42578125" style="48" customWidth="1"/>
    <col min="258" max="258" width="57.5703125" style="48" customWidth="1"/>
    <col min="259" max="259" width="20.140625" style="48" customWidth="1"/>
    <col min="260" max="260" width="19.42578125" style="48" customWidth="1"/>
    <col min="261" max="261" width="16.85546875" style="48" customWidth="1"/>
    <col min="262" max="512" width="9.140625" style="48"/>
    <col min="513" max="513" width="7.42578125" style="48" customWidth="1"/>
    <col min="514" max="514" width="57.5703125" style="48" customWidth="1"/>
    <col min="515" max="515" width="20.140625" style="48" customWidth="1"/>
    <col min="516" max="516" width="19.42578125" style="48" customWidth="1"/>
    <col min="517" max="517" width="16.85546875" style="48" customWidth="1"/>
    <col min="518" max="768" width="9.140625" style="48"/>
    <col min="769" max="769" width="7.42578125" style="48" customWidth="1"/>
    <col min="770" max="770" width="57.5703125" style="48" customWidth="1"/>
    <col min="771" max="771" width="20.140625" style="48" customWidth="1"/>
    <col min="772" max="772" width="19.42578125" style="48" customWidth="1"/>
    <col min="773" max="773" width="16.85546875" style="48" customWidth="1"/>
    <col min="774" max="1024" width="9.140625" style="48"/>
    <col min="1025" max="1025" width="7.42578125" style="48" customWidth="1"/>
    <col min="1026" max="1026" width="57.5703125" style="48" customWidth="1"/>
    <col min="1027" max="1027" width="20.140625" style="48" customWidth="1"/>
    <col min="1028" max="1028" width="19.42578125" style="48" customWidth="1"/>
    <col min="1029" max="1029" width="16.85546875" style="48" customWidth="1"/>
    <col min="1030" max="1280" width="9.140625" style="48"/>
    <col min="1281" max="1281" width="7.42578125" style="48" customWidth="1"/>
    <col min="1282" max="1282" width="57.5703125" style="48" customWidth="1"/>
    <col min="1283" max="1283" width="20.140625" style="48" customWidth="1"/>
    <col min="1284" max="1284" width="19.42578125" style="48" customWidth="1"/>
    <col min="1285" max="1285" width="16.85546875" style="48" customWidth="1"/>
    <col min="1286" max="1536" width="9.140625" style="48"/>
    <col min="1537" max="1537" width="7.42578125" style="48" customWidth="1"/>
    <col min="1538" max="1538" width="57.5703125" style="48" customWidth="1"/>
    <col min="1539" max="1539" width="20.140625" style="48" customWidth="1"/>
    <col min="1540" max="1540" width="19.42578125" style="48" customWidth="1"/>
    <col min="1541" max="1541" width="16.85546875" style="48" customWidth="1"/>
    <col min="1542" max="1792" width="9.140625" style="48"/>
    <col min="1793" max="1793" width="7.42578125" style="48" customWidth="1"/>
    <col min="1794" max="1794" width="57.5703125" style="48" customWidth="1"/>
    <col min="1795" max="1795" width="20.140625" style="48" customWidth="1"/>
    <col min="1796" max="1796" width="19.42578125" style="48" customWidth="1"/>
    <col min="1797" max="1797" width="16.85546875" style="48" customWidth="1"/>
    <col min="1798" max="2048" width="9.140625" style="48"/>
    <col min="2049" max="2049" width="7.42578125" style="48" customWidth="1"/>
    <col min="2050" max="2050" width="57.5703125" style="48" customWidth="1"/>
    <col min="2051" max="2051" width="20.140625" style="48" customWidth="1"/>
    <col min="2052" max="2052" width="19.42578125" style="48" customWidth="1"/>
    <col min="2053" max="2053" width="16.85546875" style="48" customWidth="1"/>
    <col min="2054" max="2304" width="9.140625" style="48"/>
    <col min="2305" max="2305" width="7.42578125" style="48" customWidth="1"/>
    <col min="2306" max="2306" width="57.5703125" style="48" customWidth="1"/>
    <col min="2307" max="2307" width="20.140625" style="48" customWidth="1"/>
    <col min="2308" max="2308" width="19.42578125" style="48" customWidth="1"/>
    <col min="2309" max="2309" width="16.85546875" style="48" customWidth="1"/>
    <col min="2310" max="2560" width="9.140625" style="48"/>
    <col min="2561" max="2561" width="7.42578125" style="48" customWidth="1"/>
    <col min="2562" max="2562" width="57.5703125" style="48" customWidth="1"/>
    <col min="2563" max="2563" width="20.140625" style="48" customWidth="1"/>
    <col min="2564" max="2564" width="19.42578125" style="48" customWidth="1"/>
    <col min="2565" max="2565" width="16.85546875" style="48" customWidth="1"/>
    <col min="2566" max="2816" width="9.140625" style="48"/>
    <col min="2817" max="2817" width="7.42578125" style="48" customWidth="1"/>
    <col min="2818" max="2818" width="57.5703125" style="48" customWidth="1"/>
    <col min="2819" max="2819" width="20.140625" style="48" customWidth="1"/>
    <col min="2820" max="2820" width="19.42578125" style="48" customWidth="1"/>
    <col min="2821" max="2821" width="16.85546875" style="48" customWidth="1"/>
    <col min="2822" max="3072" width="9.140625" style="48"/>
    <col min="3073" max="3073" width="7.42578125" style="48" customWidth="1"/>
    <col min="3074" max="3074" width="57.5703125" style="48" customWidth="1"/>
    <col min="3075" max="3075" width="20.140625" style="48" customWidth="1"/>
    <col min="3076" max="3076" width="19.42578125" style="48" customWidth="1"/>
    <col min="3077" max="3077" width="16.85546875" style="48" customWidth="1"/>
    <col min="3078" max="3328" width="9.140625" style="48"/>
    <col min="3329" max="3329" width="7.42578125" style="48" customWidth="1"/>
    <col min="3330" max="3330" width="57.5703125" style="48" customWidth="1"/>
    <col min="3331" max="3331" width="20.140625" style="48" customWidth="1"/>
    <col min="3332" max="3332" width="19.42578125" style="48" customWidth="1"/>
    <col min="3333" max="3333" width="16.85546875" style="48" customWidth="1"/>
    <col min="3334" max="3584" width="9.140625" style="48"/>
    <col min="3585" max="3585" width="7.42578125" style="48" customWidth="1"/>
    <col min="3586" max="3586" width="57.5703125" style="48" customWidth="1"/>
    <col min="3587" max="3587" width="20.140625" style="48" customWidth="1"/>
    <col min="3588" max="3588" width="19.42578125" style="48" customWidth="1"/>
    <col min="3589" max="3589" width="16.85546875" style="48" customWidth="1"/>
    <col min="3590" max="3840" width="9.140625" style="48"/>
    <col min="3841" max="3841" width="7.42578125" style="48" customWidth="1"/>
    <col min="3842" max="3842" width="57.5703125" style="48" customWidth="1"/>
    <col min="3843" max="3843" width="20.140625" style="48" customWidth="1"/>
    <col min="3844" max="3844" width="19.42578125" style="48" customWidth="1"/>
    <col min="3845" max="3845" width="16.85546875" style="48" customWidth="1"/>
    <col min="3846" max="4096" width="9.140625" style="48"/>
    <col min="4097" max="4097" width="7.42578125" style="48" customWidth="1"/>
    <col min="4098" max="4098" width="57.5703125" style="48" customWidth="1"/>
    <col min="4099" max="4099" width="20.140625" style="48" customWidth="1"/>
    <col min="4100" max="4100" width="19.42578125" style="48" customWidth="1"/>
    <col min="4101" max="4101" width="16.85546875" style="48" customWidth="1"/>
    <col min="4102" max="4352" width="9.140625" style="48"/>
    <col min="4353" max="4353" width="7.42578125" style="48" customWidth="1"/>
    <col min="4354" max="4354" width="57.5703125" style="48" customWidth="1"/>
    <col min="4355" max="4355" width="20.140625" style="48" customWidth="1"/>
    <col min="4356" max="4356" width="19.42578125" style="48" customWidth="1"/>
    <col min="4357" max="4357" width="16.85546875" style="48" customWidth="1"/>
    <col min="4358" max="4608" width="9.140625" style="48"/>
    <col min="4609" max="4609" width="7.42578125" style="48" customWidth="1"/>
    <col min="4610" max="4610" width="57.5703125" style="48" customWidth="1"/>
    <col min="4611" max="4611" width="20.140625" style="48" customWidth="1"/>
    <col min="4612" max="4612" width="19.42578125" style="48" customWidth="1"/>
    <col min="4613" max="4613" width="16.85546875" style="48" customWidth="1"/>
    <col min="4614" max="4864" width="9.140625" style="48"/>
    <col min="4865" max="4865" width="7.42578125" style="48" customWidth="1"/>
    <col min="4866" max="4866" width="57.5703125" style="48" customWidth="1"/>
    <col min="4867" max="4867" width="20.140625" style="48" customWidth="1"/>
    <col min="4868" max="4868" width="19.42578125" style="48" customWidth="1"/>
    <col min="4869" max="4869" width="16.85546875" style="48" customWidth="1"/>
    <col min="4870" max="5120" width="9.140625" style="48"/>
    <col min="5121" max="5121" width="7.42578125" style="48" customWidth="1"/>
    <col min="5122" max="5122" width="57.5703125" style="48" customWidth="1"/>
    <col min="5123" max="5123" width="20.140625" style="48" customWidth="1"/>
    <col min="5124" max="5124" width="19.42578125" style="48" customWidth="1"/>
    <col min="5125" max="5125" width="16.85546875" style="48" customWidth="1"/>
    <col min="5126" max="5376" width="9.140625" style="48"/>
    <col min="5377" max="5377" width="7.42578125" style="48" customWidth="1"/>
    <col min="5378" max="5378" width="57.5703125" style="48" customWidth="1"/>
    <col min="5379" max="5379" width="20.140625" style="48" customWidth="1"/>
    <col min="5380" max="5380" width="19.42578125" style="48" customWidth="1"/>
    <col min="5381" max="5381" width="16.85546875" style="48" customWidth="1"/>
    <col min="5382" max="5632" width="9.140625" style="48"/>
    <col min="5633" max="5633" width="7.42578125" style="48" customWidth="1"/>
    <col min="5634" max="5634" width="57.5703125" style="48" customWidth="1"/>
    <col min="5635" max="5635" width="20.140625" style="48" customWidth="1"/>
    <col min="5636" max="5636" width="19.42578125" style="48" customWidth="1"/>
    <col min="5637" max="5637" width="16.85546875" style="48" customWidth="1"/>
    <col min="5638" max="5888" width="9.140625" style="48"/>
    <col min="5889" max="5889" width="7.42578125" style="48" customWidth="1"/>
    <col min="5890" max="5890" width="57.5703125" style="48" customWidth="1"/>
    <col min="5891" max="5891" width="20.140625" style="48" customWidth="1"/>
    <col min="5892" max="5892" width="19.42578125" style="48" customWidth="1"/>
    <col min="5893" max="5893" width="16.85546875" style="48" customWidth="1"/>
    <col min="5894" max="6144" width="9.140625" style="48"/>
    <col min="6145" max="6145" width="7.42578125" style="48" customWidth="1"/>
    <col min="6146" max="6146" width="57.5703125" style="48" customWidth="1"/>
    <col min="6147" max="6147" width="20.140625" style="48" customWidth="1"/>
    <col min="6148" max="6148" width="19.42578125" style="48" customWidth="1"/>
    <col min="6149" max="6149" width="16.85546875" style="48" customWidth="1"/>
    <col min="6150" max="6400" width="9.140625" style="48"/>
    <col min="6401" max="6401" width="7.42578125" style="48" customWidth="1"/>
    <col min="6402" max="6402" width="57.5703125" style="48" customWidth="1"/>
    <col min="6403" max="6403" width="20.140625" style="48" customWidth="1"/>
    <col min="6404" max="6404" width="19.42578125" style="48" customWidth="1"/>
    <col min="6405" max="6405" width="16.85546875" style="48" customWidth="1"/>
    <col min="6406" max="6656" width="9.140625" style="48"/>
    <col min="6657" max="6657" width="7.42578125" style="48" customWidth="1"/>
    <col min="6658" max="6658" width="57.5703125" style="48" customWidth="1"/>
    <col min="6659" max="6659" width="20.140625" style="48" customWidth="1"/>
    <col min="6660" max="6660" width="19.42578125" style="48" customWidth="1"/>
    <col min="6661" max="6661" width="16.85546875" style="48" customWidth="1"/>
    <col min="6662" max="6912" width="9.140625" style="48"/>
    <col min="6913" max="6913" width="7.42578125" style="48" customWidth="1"/>
    <col min="6914" max="6914" width="57.5703125" style="48" customWidth="1"/>
    <col min="6915" max="6915" width="20.140625" style="48" customWidth="1"/>
    <col min="6916" max="6916" width="19.42578125" style="48" customWidth="1"/>
    <col min="6917" max="6917" width="16.85546875" style="48" customWidth="1"/>
    <col min="6918" max="7168" width="9.140625" style="48"/>
    <col min="7169" max="7169" width="7.42578125" style="48" customWidth="1"/>
    <col min="7170" max="7170" width="57.5703125" style="48" customWidth="1"/>
    <col min="7171" max="7171" width="20.140625" style="48" customWidth="1"/>
    <col min="7172" max="7172" width="19.42578125" style="48" customWidth="1"/>
    <col min="7173" max="7173" width="16.85546875" style="48" customWidth="1"/>
    <col min="7174" max="7424" width="9.140625" style="48"/>
    <col min="7425" max="7425" width="7.42578125" style="48" customWidth="1"/>
    <col min="7426" max="7426" width="57.5703125" style="48" customWidth="1"/>
    <col min="7427" max="7427" width="20.140625" style="48" customWidth="1"/>
    <col min="7428" max="7428" width="19.42578125" style="48" customWidth="1"/>
    <col min="7429" max="7429" width="16.85546875" style="48" customWidth="1"/>
    <col min="7430" max="7680" width="9.140625" style="48"/>
    <col min="7681" max="7681" width="7.42578125" style="48" customWidth="1"/>
    <col min="7682" max="7682" width="57.5703125" style="48" customWidth="1"/>
    <col min="7683" max="7683" width="20.140625" style="48" customWidth="1"/>
    <col min="7684" max="7684" width="19.42578125" style="48" customWidth="1"/>
    <col min="7685" max="7685" width="16.85546875" style="48" customWidth="1"/>
    <col min="7686" max="7936" width="9.140625" style="48"/>
    <col min="7937" max="7937" width="7.42578125" style="48" customWidth="1"/>
    <col min="7938" max="7938" width="57.5703125" style="48" customWidth="1"/>
    <col min="7939" max="7939" width="20.140625" style="48" customWidth="1"/>
    <col min="7940" max="7940" width="19.42578125" style="48" customWidth="1"/>
    <col min="7941" max="7941" width="16.85546875" style="48" customWidth="1"/>
    <col min="7942" max="8192" width="9.140625" style="48"/>
    <col min="8193" max="8193" width="7.42578125" style="48" customWidth="1"/>
    <col min="8194" max="8194" width="57.5703125" style="48" customWidth="1"/>
    <col min="8195" max="8195" width="20.140625" style="48" customWidth="1"/>
    <col min="8196" max="8196" width="19.42578125" style="48" customWidth="1"/>
    <col min="8197" max="8197" width="16.85546875" style="48" customWidth="1"/>
    <col min="8198" max="8448" width="9.140625" style="48"/>
    <col min="8449" max="8449" width="7.42578125" style="48" customWidth="1"/>
    <col min="8450" max="8450" width="57.5703125" style="48" customWidth="1"/>
    <col min="8451" max="8451" width="20.140625" style="48" customWidth="1"/>
    <col min="8452" max="8452" width="19.42578125" style="48" customWidth="1"/>
    <col min="8453" max="8453" width="16.85546875" style="48" customWidth="1"/>
    <col min="8454" max="8704" width="9.140625" style="48"/>
    <col min="8705" max="8705" width="7.42578125" style="48" customWidth="1"/>
    <col min="8706" max="8706" width="57.5703125" style="48" customWidth="1"/>
    <col min="8707" max="8707" width="20.140625" style="48" customWidth="1"/>
    <col min="8708" max="8708" width="19.42578125" style="48" customWidth="1"/>
    <col min="8709" max="8709" width="16.85546875" style="48" customWidth="1"/>
    <col min="8710" max="8960" width="9.140625" style="48"/>
    <col min="8961" max="8961" width="7.42578125" style="48" customWidth="1"/>
    <col min="8962" max="8962" width="57.5703125" style="48" customWidth="1"/>
    <col min="8963" max="8963" width="20.140625" style="48" customWidth="1"/>
    <col min="8964" max="8964" width="19.42578125" style="48" customWidth="1"/>
    <col min="8965" max="8965" width="16.85546875" style="48" customWidth="1"/>
    <col min="8966" max="9216" width="9.140625" style="48"/>
    <col min="9217" max="9217" width="7.42578125" style="48" customWidth="1"/>
    <col min="9218" max="9218" width="57.5703125" style="48" customWidth="1"/>
    <col min="9219" max="9219" width="20.140625" style="48" customWidth="1"/>
    <col min="9220" max="9220" width="19.42578125" style="48" customWidth="1"/>
    <col min="9221" max="9221" width="16.85546875" style="48" customWidth="1"/>
    <col min="9222" max="9472" width="9.140625" style="48"/>
    <col min="9473" max="9473" width="7.42578125" style="48" customWidth="1"/>
    <col min="9474" max="9474" width="57.5703125" style="48" customWidth="1"/>
    <col min="9475" max="9475" width="20.140625" style="48" customWidth="1"/>
    <col min="9476" max="9476" width="19.42578125" style="48" customWidth="1"/>
    <col min="9477" max="9477" width="16.85546875" style="48" customWidth="1"/>
    <col min="9478" max="9728" width="9.140625" style="48"/>
    <col min="9729" max="9729" width="7.42578125" style="48" customWidth="1"/>
    <col min="9730" max="9730" width="57.5703125" style="48" customWidth="1"/>
    <col min="9731" max="9731" width="20.140625" style="48" customWidth="1"/>
    <col min="9732" max="9732" width="19.42578125" style="48" customWidth="1"/>
    <col min="9733" max="9733" width="16.85546875" style="48" customWidth="1"/>
    <col min="9734" max="9984" width="9.140625" style="48"/>
    <col min="9985" max="9985" width="7.42578125" style="48" customWidth="1"/>
    <col min="9986" max="9986" width="57.5703125" style="48" customWidth="1"/>
    <col min="9987" max="9987" width="20.140625" style="48" customWidth="1"/>
    <col min="9988" max="9988" width="19.42578125" style="48" customWidth="1"/>
    <col min="9989" max="9989" width="16.85546875" style="48" customWidth="1"/>
    <col min="9990" max="10240" width="9.140625" style="48"/>
    <col min="10241" max="10241" width="7.42578125" style="48" customWidth="1"/>
    <col min="10242" max="10242" width="57.5703125" style="48" customWidth="1"/>
    <col min="10243" max="10243" width="20.140625" style="48" customWidth="1"/>
    <col min="10244" max="10244" width="19.42578125" style="48" customWidth="1"/>
    <col min="10245" max="10245" width="16.85546875" style="48" customWidth="1"/>
    <col min="10246" max="10496" width="9.140625" style="48"/>
    <col min="10497" max="10497" width="7.42578125" style="48" customWidth="1"/>
    <col min="10498" max="10498" width="57.5703125" style="48" customWidth="1"/>
    <col min="10499" max="10499" width="20.140625" style="48" customWidth="1"/>
    <col min="10500" max="10500" width="19.42578125" style="48" customWidth="1"/>
    <col min="10501" max="10501" width="16.85546875" style="48" customWidth="1"/>
    <col min="10502" max="10752" width="9.140625" style="48"/>
    <col min="10753" max="10753" width="7.42578125" style="48" customWidth="1"/>
    <col min="10754" max="10754" width="57.5703125" style="48" customWidth="1"/>
    <col min="10755" max="10755" width="20.140625" style="48" customWidth="1"/>
    <col min="10756" max="10756" width="19.42578125" style="48" customWidth="1"/>
    <col min="10757" max="10757" width="16.85546875" style="48" customWidth="1"/>
    <col min="10758" max="11008" width="9.140625" style="48"/>
    <col min="11009" max="11009" width="7.42578125" style="48" customWidth="1"/>
    <col min="11010" max="11010" width="57.5703125" style="48" customWidth="1"/>
    <col min="11011" max="11011" width="20.140625" style="48" customWidth="1"/>
    <col min="11012" max="11012" width="19.42578125" style="48" customWidth="1"/>
    <col min="11013" max="11013" width="16.85546875" style="48" customWidth="1"/>
    <col min="11014" max="11264" width="9.140625" style="48"/>
    <col min="11265" max="11265" width="7.42578125" style="48" customWidth="1"/>
    <col min="11266" max="11266" width="57.5703125" style="48" customWidth="1"/>
    <col min="11267" max="11267" width="20.140625" style="48" customWidth="1"/>
    <col min="11268" max="11268" width="19.42578125" style="48" customWidth="1"/>
    <col min="11269" max="11269" width="16.85546875" style="48" customWidth="1"/>
    <col min="11270" max="11520" width="9.140625" style="48"/>
    <col min="11521" max="11521" width="7.42578125" style="48" customWidth="1"/>
    <col min="11522" max="11522" width="57.5703125" style="48" customWidth="1"/>
    <col min="11523" max="11523" width="20.140625" style="48" customWidth="1"/>
    <col min="11524" max="11524" width="19.42578125" style="48" customWidth="1"/>
    <col min="11525" max="11525" width="16.85546875" style="48" customWidth="1"/>
    <col min="11526" max="11776" width="9.140625" style="48"/>
    <col min="11777" max="11777" width="7.42578125" style="48" customWidth="1"/>
    <col min="11778" max="11778" width="57.5703125" style="48" customWidth="1"/>
    <col min="11779" max="11779" width="20.140625" style="48" customWidth="1"/>
    <col min="11780" max="11780" width="19.42578125" style="48" customWidth="1"/>
    <col min="11781" max="11781" width="16.85546875" style="48" customWidth="1"/>
    <col min="11782" max="12032" width="9.140625" style="48"/>
    <col min="12033" max="12033" width="7.42578125" style="48" customWidth="1"/>
    <col min="12034" max="12034" width="57.5703125" style="48" customWidth="1"/>
    <col min="12035" max="12035" width="20.140625" style="48" customWidth="1"/>
    <col min="12036" max="12036" width="19.42578125" style="48" customWidth="1"/>
    <col min="12037" max="12037" width="16.85546875" style="48" customWidth="1"/>
    <col min="12038" max="12288" width="9.140625" style="48"/>
    <col min="12289" max="12289" width="7.42578125" style="48" customWidth="1"/>
    <col min="12290" max="12290" width="57.5703125" style="48" customWidth="1"/>
    <col min="12291" max="12291" width="20.140625" style="48" customWidth="1"/>
    <col min="12292" max="12292" width="19.42578125" style="48" customWidth="1"/>
    <col min="12293" max="12293" width="16.85546875" style="48" customWidth="1"/>
    <col min="12294" max="12544" width="9.140625" style="48"/>
    <col min="12545" max="12545" width="7.42578125" style="48" customWidth="1"/>
    <col min="12546" max="12546" width="57.5703125" style="48" customWidth="1"/>
    <col min="12547" max="12547" width="20.140625" style="48" customWidth="1"/>
    <col min="12548" max="12548" width="19.42578125" style="48" customWidth="1"/>
    <col min="12549" max="12549" width="16.85546875" style="48" customWidth="1"/>
    <col min="12550" max="12800" width="9.140625" style="48"/>
    <col min="12801" max="12801" width="7.42578125" style="48" customWidth="1"/>
    <col min="12802" max="12802" width="57.5703125" style="48" customWidth="1"/>
    <col min="12803" max="12803" width="20.140625" style="48" customWidth="1"/>
    <col min="12804" max="12804" width="19.42578125" style="48" customWidth="1"/>
    <col min="12805" max="12805" width="16.85546875" style="48" customWidth="1"/>
    <col min="12806" max="13056" width="9.140625" style="48"/>
    <col min="13057" max="13057" width="7.42578125" style="48" customWidth="1"/>
    <col min="13058" max="13058" width="57.5703125" style="48" customWidth="1"/>
    <col min="13059" max="13059" width="20.140625" style="48" customWidth="1"/>
    <col min="13060" max="13060" width="19.42578125" style="48" customWidth="1"/>
    <col min="13061" max="13061" width="16.85546875" style="48" customWidth="1"/>
    <col min="13062" max="13312" width="9.140625" style="48"/>
    <col min="13313" max="13313" width="7.42578125" style="48" customWidth="1"/>
    <col min="13314" max="13314" width="57.5703125" style="48" customWidth="1"/>
    <col min="13315" max="13315" width="20.140625" style="48" customWidth="1"/>
    <col min="13316" max="13316" width="19.42578125" style="48" customWidth="1"/>
    <col min="13317" max="13317" width="16.85546875" style="48" customWidth="1"/>
    <col min="13318" max="13568" width="9.140625" style="48"/>
    <col min="13569" max="13569" width="7.42578125" style="48" customWidth="1"/>
    <col min="13570" max="13570" width="57.5703125" style="48" customWidth="1"/>
    <col min="13571" max="13571" width="20.140625" style="48" customWidth="1"/>
    <col min="13572" max="13572" width="19.42578125" style="48" customWidth="1"/>
    <col min="13573" max="13573" width="16.85546875" style="48" customWidth="1"/>
    <col min="13574" max="13824" width="9.140625" style="48"/>
    <col min="13825" max="13825" width="7.42578125" style="48" customWidth="1"/>
    <col min="13826" max="13826" width="57.5703125" style="48" customWidth="1"/>
    <col min="13827" max="13827" width="20.140625" style="48" customWidth="1"/>
    <col min="13828" max="13828" width="19.42578125" style="48" customWidth="1"/>
    <col min="13829" max="13829" width="16.85546875" style="48" customWidth="1"/>
    <col min="13830" max="14080" width="9.140625" style="48"/>
    <col min="14081" max="14081" width="7.42578125" style="48" customWidth="1"/>
    <col min="14082" max="14082" width="57.5703125" style="48" customWidth="1"/>
    <col min="14083" max="14083" width="20.140625" style="48" customWidth="1"/>
    <col min="14084" max="14084" width="19.42578125" style="48" customWidth="1"/>
    <col min="14085" max="14085" width="16.85546875" style="48" customWidth="1"/>
    <col min="14086" max="14336" width="9.140625" style="48"/>
    <col min="14337" max="14337" width="7.42578125" style="48" customWidth="1"/>
    <col min="14338" max="14338" width="57.5703125" style="48" customWidth="1"/>
    <col min="14339" max="14339" width="20.140625" style="48" customWidth="1"/>
    <col min="14340" max="14340" width="19.42578125" style="48" customWidth="1"/>
    <col min="14341" max="14341" width="16.85546875" style="48" customWidth="1"/>
    <col min="14342" max="14592" width="9.140625" style="48"/>
    <col min="14593" max="14593" width="7.42578125" style="48" customWidth="1"/>
    <col min="14594" max="14594" width="57.5703125" style="48" customWidth="1"/>
    <col min="14595" max="14595" width="20.140625" style="48" customWidth="1"/>
    <col min="14596" max="14596" width="19.42578125" style="48" customWidth="1"/>
    <col min="14597" max="14597" width="16.85546875" style="48" customWidth="1"/>
    <col min="14598" max="14848" width="9.140625" style="48"/>
    <col min="14849" max="14849" width="7.42578125" style="48" customWidth="1"/>
    <col min="14850" max="14850" width="57.5703125" style="48" customWidth="1"/>
    <col min="14851" max="14851" width="20.140625" style="48" customWidth="1"/>
    <col min="14852" max="14852" width="19.42578125" style="48" customWidth="1"/>
    <col min="14853" max="14853" width="16.85546875" style="48" customWidth="1"/>
    <col min="14854" max="15104" width="9.140625" style="48"/>
    <col min="15105" max="15105" width="7.42578125" style="48" customWidth="1"/>
    <col min="15106" max="15106" width="57.5703125" style="48" customWidth="1"/>
    <col min="15107" max="15107" width="20.140625" style="48" customWidth="1"/>
    <col min="15108" max="15108" width="19.42578125" style="48" customWidth="1"/>
    <col min="15109" max="15109" width="16.85546875" style="48" customWidth="1"/>
    <col min="15110" max="15360" width="9.140625" style="48"/>
    <col min="15361" max="15361" width="7.42578125" style="48" customWidth="1"/>
    <col min="15362" max="15362" width="57.5703125" style="48" customWidth="1"/>
    <col min="15363" max="15363" width="20.140625" style="48" customWidth="1"/>
    <col min="15364" max="15364" width="19.42578125" style="48" customWidth="1"/>
    <col min="15365" max="15365" width="16.85546875" style="48" customWidth="1"/>
    <col min="15366" max="15616" width="9.140625" style="48"/>
    <col min="15617" max="15617" width="7.42578125" style="48" customWidth="1"/>
    <col min="15618" max="15618" width="57.5703125" style="48" customWidth="1"/>
    <col min="15619" max="15619" width="20.140625" style="48" customWidth="1"/>
    <col min="15620" max="15620" width="19.42578125" style="48" customWidth="1"/>
    <col min="15621" max="15621" width="16.85546875" style="48" customWidth="1"/>
    <col min="15622" max="15872" width="9.140625" style="48"/>
    <col min="15873" max="15873" width="7.42578125" style="48" customWidth="1"/>
    <col min="15874" max="15874" width="57.5703125" style="48" customWidth="1"/>
    <col min="15875" max="15875" width="20.140625" style="48" customWidth="1"/>
    <col min="15876" max="15876" width="19.42578125" style="48" customWidth="1"/>
    <col min="15877" max="15877" width="16.85546875" style="48" customWidth="1"/>
    <col min="15878" max="16128" width="9.140625" style="48"/>
    <col min="16129" max="16129" width="7.42578125" style="48" customWidth="1"/>
    <col min="16130" max="16130" width="57.5703125" style="48" customWidth="1"/>
    <col min="16131" max="16131" width="20.140625" style="48" customWidth="1"/>
    <col min="16132" max="16132" width="19.42578125" style="48" customWidth="1"/>
    <col min="16133" max="16133" width="16.85546875" style="48" customWidth="1"/>
    <col min="16134" max="16384" width="9.140625" style="48"/>
  </cols>
  <sheetData>
    <row r="1" spans="1:8" ht="15" x14ac:dyDescent="0.25">
      <c r="A1" s="241" t="s">
        <v>430</v>
      </c>
      <c r="B1" s="21"/>
      <c r="C1" s="21"/>
      <c r="D1" s="21"/>
      <c r="E1" s="21"/>
    </row>
    <row r="2" spans="1:8" ht="15" x14ac:dyDescent="0.25">
      <c r="A2"/>
      <c r="B2"/>
      <c r="C2"/>
      <c r="D2"/>
      <c r="E2"/>
      <c r="F2"/>
    </row>
    <row r="3" spans="1:8" ht="15" x14ac:dyDescent="0.25">
      <c r="A3" s="352" t="s">
        <v>82</v>
      </c>
      <c r="B3" s="352"/>
      <c r="C3" s="352"/>
      <c r="D3" s="352"/>
      <c r="E3" s="31"/>
      <c r="F3"/>
    </row>
    <row r="4" spans="1:8" ht="15" x14ac:dyDescent="0.25">
      <c r="A4" s="353"/>
      <c r="B4" s="353"/>
      <c r="C4" s="353"/>
      <c r="D4" s="353"/>
      <c r="E4" s="31"/>
      <c r="F4"/>
    </row>
    <row r="5" spans="1:8" ht="30" customHeight="1" x14ac:dyDescent="0.25">
      <c r="A5" s="369" t="s">
        <v>518</v>
      </c>
      <c r="B5" s="370"/>
      <c r="C5" s="367" t="s">
        <v>519</v>
      </c>
      <c r="D5" s="368"/>
      <c r="F5"/>
    </row>
    <row r="6" spans="1:8" ht="15" x14ac:dyDescent="0.25">
      <c r="A6" s="35" t="s">
        <v>83</v>
      </c>
      <c r="B6" s="77"/>
      <c r="C6" s="78" t="s">
        <v>483</v>
      </c>
      <c r="D6" s="79"/>
      <c r="F6"/>
    </row>
    <row r="7" spans="1:8" ht="15" x14ac:dyDescent="0.25">
      <c r="A7" s="35" t="s">
        <v>84</v>
      </c>
      <c r="B7" s="77"/>
      <c r="C7" s="78" t="s">
        <v>85</v>
      </c>
      <c r="D7" s="79"/>
      <c r="F7"/>
    </row>
    <row r="8" spans="1:8" ht="15" x14ac:dyDescent="0.25">
      <c r="A8" s="35" t="s">
        <v>86</v>
      </c>
      <c r="B8" s="77"/>
      <c r="C8" s="167" t="s">
        <v>429</v>
      </c>
      <c r="D8" s="79"/>
      <c r="F8"/>
    </row>
    <row r="9" spans="1:8" ht="16.5" customHeight="1" thickBot="1" x14ac:dyDescent="0.3">
      <c r="A9" s="23"/>
      <c r="B9" s="30"/>
      <c r="C9" s="30"/>
      <c r="D9" s="30"/>
      <c r="H9" s="22"/>
    </row>
    <row r="10" spans="1:8" s="70" customFormat="1" ht="45" x14ac:dyDescent="0.2">
      <c r="A10" s="98" t="s">
        <v>371</v>
      </c>
      <c r="B10" s="99" t="s">
        <v>41</v>
      </c>
      <c r="C10" s="99" t="s">
        <v>483</v>
      </c>
      <c r="D10" s="99" t="s">
        <v>42</v>
      </c>
      <c r="E10" s="99" t="s">
        <v>340</v>
      </c>
      <c r="F10" s="99" t="s">
        <v>341</v>
      </c>
      <c r="G10" s="99" t="s">
        <v>342</v>
      </c>
      <c r="H10" s="100" t="s">
        <v>493</v>
      </c>
    </row>
    <row r="11" spans="1:8" ht="15" x14ac:dyDescent="0.25">
      <c r="A11" s="101" t="s">
        <v>279</v>
      </c>
      <c r="B11" s="39" t="s">
        <v>89</v>
      </c>
      <c r="C11" s="39" t="s">
        <v>90</v>
      </c>
      <c r="D11" s="39" t="s">
        <v>91</v>
      </c>
      <c r="E11" s="39" t="s">
        <v>94</v>
      </c>
      <c r="F11" s="39" t="s">
        <v>95</v>
      </c>
      <c r="G11" s="39" t="s">
        <v>96</v>
      </c>
      <c r="H11" s="72" t="s">
        <v>97</v>
      </c>
    </row>
    <row r="12" spans="1:8" ht="15" x14ac:dyDescent="0.25">
      <c r="A12" s="89" t="s">
        <v>10</v>
      </c>
      <c r="B12" s="343"/>
      <c r="C12" s="343"/>
      <c r="D12" s="343"/>
      <c r="E12" s="336"/>
      <c r="F12" s="336"/>
      <c r="G12" s="336"/>
      <c r="H12" s="337">
        <f>E12+F12+G12</f>
        <v>0</v>
      </c>
    </row>
    <row r="13" spans="1:8" ht="15" x14ac:dyDescent="0.25">
      <c r="A13" s="90" t="s">
        <v>11</v>
      </c>
      <c r="B13" s="339"/>
      <c r="C13" s="339"/>
      <c r="D13" s="339"/>
      <c r="E13" s="336"/>
      <c r="F13" s="336"/>
      <c r="G13" s="336"/>
      <c r="H13" s="337">
        <f t="shared" ref="H13:H22" si="0">E13+F13+G13</f>
        <v>0</v>
      </c>
    </row>
    <row r="14" spans="1:8" ht="15" x14ac:dyDescent="0.25">
      <c r="A14" s="91" t="s">
        <v>12</v>
      </c>
      <c r="B14" s="344"/>
      <c r="C14" s="344"/>
      <c r="D14" s="344"/>
      <c r="E14" s="336"/>
      <c r="F14" s="336"/>
      <c r="G14" s="336"/>
      <c r="H14" s="337">
        <f t="shared" si="0"/>
        <v>0</v>
      </c>
    </row>
    <row r="15" spans="1:8" ht="15" x14ac:dyDescent="0.25">
      <c r="A15" s="91" t="s">
        <v>17</v>
      </c>
      <c r="B15" s="344"/>
      <c r="C15" s="344"/>
      <c r="D15" s="344"/>
      <c r="E15" s="336"/>
      <c r="F15" s="336"/>
      <c r="G15" s="336"/>
      <c r="H15" s="337">
        <f t="shared" si="0"/>
        <v>0</v>
      </c>
    </row>
    <row r="16" spans="1:8" ht="15" x14ac:dyDescent="0.25">
      <c r="A16" s="92" t="s">
        <v>343</v>
      </c>
      <c r="B16" s="338"/>
      <c r="C16" s="338"/>
      <c r="D16" s="338"/>
      <c r="E16" s="336"/>
      <c r="F16" s="336"/>
      <c r="G16" s="336"/>
      <c r="H16" s="337">
        <f t="shared" si="0"/>
        <v>0</v>
      </c>
    </row>
    <row r="17" spans="1:8" ht="15" x14ac:dyDescent="0.25">
      <c r="A17" s="92" t="s">
        <v>344</v>
      </c>
      <c r="B17" s="338"/>
      <c r="C17" s="338"/>
      <c r="D17" s="338"/>
      <c r="E17" s="336"/>
      <c r="F17" s="336"/>
      <c r="G17" s="336"/>
      <c r="H17" s="337">
        <f t="shared" si="0"/>
        <v>0</v>
      </c>
    </row>
    <row r="18" spans="1:8" ht="15" x14ac:dyDescent="0.25">
      <c r="A18" s="92" t="s">
        <v>345</v>
      </c>
      <c r="B18" s="338"/>
      <c r="C18" s="338"/>
      <c r="D18" s="338"/>
      <c r="E18" s="336"/>
      <c r="F18" s="336"/>
      <c r="G18" s="336"/>
      <c r="H18" s="337">
        <f t="shared" si="0"/>
        <v>0</v>
      </c>
    </row>
    <row r="19" spans="1:8" ht="15" x14ac:dyDescent="0.25">
      <c r="A19" s="92" t="s">
        <v>346</v>
      </c>
      <c r="B19" s="338"/>
      <c r="C19" s="338"/>
      <c r="D19" s="338"/>
      <c r="E19" s="336"/>
      <c r="F19" s="336"/>
      <c r="G19" s="336"/>
      <c r="H19" s="337">
        <f t="shared" si="0"/>
        <v>0</v>
      </c>
    </row>
    <row r="20" spans="1:8" ht="15" x14ac:dyDescent="0.25">
      <c r="A20" s="93" t="s">
        <v>347</v>
      </c>
      <c r="B20" s="339"/>
      <c r="C20" s="339"/>
      <c r="D20" s="339"/>
      <c r="E20" s="336"/>
      <c r="F20" s="336"/>
      <c r="G20" s="336"/>
      <c r="H20" s="337">
        <f t="shared" si="0"/>
        <v>0</v>
      </c>
    </row>
    <row r="21" spans="1:8" ht="15" x14ac:dyDescent="0.25">
      <c r="A21" s="93" t="s">
        <v>348</v>
      </c>
      <c r="B21" s="339"/>
      <c r="C21" s="339"/>
      <c r="D21" s="339"/>
      <c r="E21" s="336"/>
      <c r="F21" s="336"/>
      <c r="G21" s="336"/>
      <c r="H21" s="337">
        <f t="shared" si="0"/>
        <v>0</v>
      </c>
    </row>
    <row r="22" spans="1:8" ht="15.75" thickBot="1" x14ac:dyDescent="0.3">
      <c r="A22" s="104" t="s">
        <v>373</v>
      </c>
      <c r="B22" s="340"/>
      <c r="C22" s="340"/>
      <c r="D22" s="340"/>
      <c r="E22" s="341"/>
      <c r="F22" s="341"/>
      <c r="G22" s="341"/>
      <c r="H22" s="342">
        <f t="shared" si="0"/>
        <v>0</v>
      </c>
    </row>
    <row r="23" spans="1:8" ht="15" x14ac:dyDescent="0.25">
      <c r="A23" s="94"/>
      <c r="B23" s="76"/>
      <c r="C23" s="76"/>
      <c r="D23" s="76"/>
      <c r="E23" s="76"/>
      <c r="F23" s="76"/>
      <c r="G23" s="76"/>
      <c r="H23" s="76"/>
    </row>
    <row r="24" spans="1:8" ht="15.75" thickBot="1" x14ac:dyDescent="0.3">
      <c r="A24" s="94"/>
      <c r="B24" s="76"/>
      <c r="C24" s="76"/>
      <c r="D24" s="76"/>
      <c r="E24" s="76"/>
      <c r="F24" s="76"/>
      <c r="G24" s="76"/>
      <c r="H24" s="76"/>
    </row>
    <row r="25" spans="1:8" ht="45" x14ac:dyDescent="0.2">
      <c r="A25" s="385" t="s">
        <v>374</v>
      </c>
      <c r="B25" s="386"/>
      <c r="C25" s="386"/>
      <c r="D25" s="386"/>
      <c r="E25" s="99" t="s">
        <v>340</v>
      </c>
      <c r="F25" s="99" t="s">
        <v>341</v>
      </c>
      <c r="G25" s="99" t="s">
        <v>342</v>
      </c>
      <c r="H25" s="100" t="s">
        <v>372</v>
      </c>
    </row>
    <row r="26" spans="1:8" ht="15" x14ac:dyDescent="0.25">
      <c r="A26" s="387"/>
      <c r="B26" s="388"/>
      <c r="C26" s="388"/>
      <c r="D26" s="388"/>
      <c r="E26" s="102" t="s">
        <v>94</v>
      </c>
      <c r="F26" s="102" t="s">
        <v>95</v>
      </c>
      <c r="G26" s="102" t="s">
        <v>96</v>
      </c>
      <c r="H26" s="103" t="s">
        <v>97</v>
      </c>
    </row>
    <row r="27" spans="1:8" ht="15.75" thickBot="1" x14ac:dyDescent="0.3">
      <c r="A27" s="105"/>
      <c r="B27" s="389" t="s">
        <v>34</v>
      </c>
      <c r="C27" s="389"/>
      <c r="D27" s="389"/>
      <c r="E27" s="341"/>
      <c r="F27" s="341"/>
      <c r="G27" s="341"/>
      <c r="H27" s="342">
        <f>E27+F27+G27</f>
        <v>0</v>
      </c>
    </row>
    <row r="28" spans="1:8" ht="15" x14ac:dyDescent="0.25">
      <c r="A28" s="94"/>
      <c r="B28" s="76"/>
      <c r="C28" s="76"/>
      <c r="D28" s="76"/>
      <c r="E28" s="76"/>
      <c r="F28" s="76"/>
      <c r="G28" s="76"/>
      <c r="H28" s="76"/>
    </row>
    <row r="29" spans="1:8" ht="15" x14ac:dyDescent="0.25">
      <c r="A29" s="76"/>
      <c r="B29" s="95"/>
      <c r="C29" s="95"/>
      <c r="D29" s="95"/>
      <c r="E29" s="96"/>
      <c r="F29" s="76"/>
      <c r="G29" s="76"/>
      <c r="H29" s="76"/>
    </row>
    <row r="30" spans="1:8" ht="15" x14ac:dyDescent="0.25">
      <c r="A30" s="348" t="s">
        <v>99</v>
      </c>
      <c r="B30" s="350"/>
      <c r="C30" s="76"/>
      <c r="D30" s="76"/>
      <c r="E30" s="76"/>
      <c r="F30" s="76"/>
      <c r="G30" s="76"/>
      <c r="H30" s="76"/>
    </row>
    <row r="31" spans="1:8" ht="15" x14ac:dyDescent="0.25">
      <c r="A31"/>
      <c r="B31"/>
      <c r="C31" s="97"/>
      <c r="D31" s="97"/>
      <c r="E31" s="76"/>
      <c r="F31" s="76"/>
      <c r="G31" s="76"/>
      <c r="H31" s="76"/>
    </row>
    <row r="32" spans="1:8" ht="15" x14ac:dyDescent="0.25">
      <c r="A32" s="351" t="s">
        <v>100</v>
      </c>
      <c r="B32" s="351"/>
      <c r="C32" s="76"/>
      <c r="D32" s="76"/>
      <c r="E32" s="76"/>
      <c r="F32" s="76"/>
      <c r="G32" s="76"/>
      <c r="H32" s="76"/>
    </row>
    <row r="33" spans="1:8" ht="15" x14ac:dyDescent="0.25">
      <c r="A33"/>
      <c r="B33"/>
      <c r="C33" s="76"/>
      <c r="D33" s="76"/>
      <c r="E33" s="76"/>
      <c r="F33" s="76"/>
      <c r="G33" s="76"/>
      <c r="H33" s="76"/>
    </row>
    <row r="34" spans="1:8" ht="15" x14ac:dyDescent="0.25">
      <c r="A34" s="348" t="s">
        <v>99</v>
      </c>
      <c r="B34" s="350"/>
      <c r="C34" s="97"/>
      <c r="D34" s="97"/>
      <c r="E34" s="76"/>
      <c r="F34" s="76"/>
      <c r="G34" s="76"/>
      <c r="H34" s="76"/>
    </row>
    <row r="35" spans="1:8" ht="15" x14ac:dyDescent="0.25">
      <c r="A35"/>
      <c r="B35"/>
      <c r="C35" s="76"/>
      <c r="D35" s="76"/>
      <c r="E35" s="76"/>
      <c r="F35" s="76"/>
      <c r="G35" s="76"/>
      <c r="H35" s="76"/>
    </row>
    <row r="36" spans="1:8" ht="15" x14ac:dyDescent="0.25">
      <c r="A36" s="351" t="s">
        <v>100</v>
      </c>
      <c r="B36" s="351"/>
      <c r="C36" s="76"/>
      <c r="D36" s="76"/>
      <c r="E36" s="76"/>
      <c r="F36" s="76"/>
      <c r="G36" s="76"/>
      <c r="H36" s="76"/>
    </row>
    <row r="37" spans="1:8" ht="15" x14ac:dyDescent="0.25">
      <c r="A37" s="76"/>
      <c r="B37" s="76"/>
      <c r="C37" s="76"/>
      <c r="D37" s="76"/>
      <c r="E37" s="76"/>
      <c r="F37" s="76"/>
      <c r="G37" s="76"/>
      <c r="H37" s="76"/>
    </row>
    <row r="38" spans="1:8" ht="15" x14ac:dyDescent="0.25">
      <c r="A38" s="76"/>
      <c r="B38" s="76"/>
      <c r="C38" s="76"/>
      <c r="D38" s="76"/>
      <c r="E38" s="76"/>
      <c r="F38" s="76"/>
      <c r="G38" s="76"/>
      <c r="H38" s="76"/>
    </row>
    <row r="39" spans="1:8" ht="15" x14ac:dyDescent="0.25">
      <c r="A39" s="24"/>
      <c r="B39" s="24"/>
      <c r="C39" s="24"/>
      <c r="D39" s="24"/>
      <c r="E39" s="24"/>
    </row>
    <row r="40" spans="1:8" ht="15" x14ac:dyDescent="0.25">
      <c r="A40" s="24"/>
      <c r="B40" s="24"/>
      <c r="C40" s="24"/>
      <c r="D40" s="24"/>
      <c r="E40" s="24"/>
    </row>
    <row r="41" spans="1:8" ht="15" x14ac:dyDescent="0.25">
      <c r="A41" s="24"/>
      <c r="B41" s="24"/>
      <c r="C41" s="24"/>
      <c r="D41" s="24"/>
      <c r="E41" s="24"/>
    </row>
    <row r="42" spans="1:8" ht="15" x14ac:dyDescent="0.25">
      <c r="A42" s="24"/>
      <c r="B42" s="24"/>
      <c r="C42" s="24"/>
      <c r="D42" s="24"/>
      <c r="E42" s="24"/>
    </row>
    <row r="43" spans="1:8" ht="15" x14ac:dyDescent="0.25">
      <c r="A43" s="24"/>
      <c r="B43" s="24"/>
      <c r="C43" s="24"/>
      <c r="D43" s="24"/>
      <c r="E43" s="24"/>
    </row>
    <row r="44" spans="1:8" ht="15" x14ac:dyDescent="0.25">
      <c r="A44" s="24"/>
      <c r="B44" s="24"/>
      <c r="C44" s="24"/>
      <c r="D44" s="24"/>
      <c r="E44" s="24"/>
    </row>
    <row r="45" spans="1:8" ht="15" x14ac:dyDescent="0.25">
      <c r="A45" s="24"/>
      <c r="B45" s="24"/>
      <c r="C45" s="24"/>
      <c r="D45" s="24"/>
      <c r="E45" s="24"/>
    </row>
    <row r="46" spans="1:8" ht="15" x14ac:dyDescent="0.25">
      <c r="A46" s="24"/>
      <c r="B46" s="24"/>
      <c r="C46" s="24"/>
      <c r="D46" s="24"/>
      <c r="E46" s="24"/>
    </row>
  </sheetData>
  <sheetProtection sheet="1" objects="1" scenarios="1"/>
  <mergeCells count="9">
    <mergeCell ref="C5:D5"/>
    <mergeCell ref="A5:B5"/>
    <mergeCell ref="A3:D4"/>
    <mergeCell ref="A36:B36"/>
    <mergeCell ref="A25:D26"/>
    <mergeCell ref="B27:D27"/>
    <mergeCell ref="A30:B30"/>
    <mergeCell ref="A32:B32"/>
    <mergeCell ref="A34:B34"/>
  </mergeCells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opLeftCell="A4" workbookViewId="0">
      <selection activeCell="N19" sqref="N19"/>
    </sheetView>
  </sheetViews>
  <sheetFormatPr defaultRowHeight="15" x14ac:dyDescent="0.25"/>
  <cols>
    <col min="1" max="1" width="8.7109375" customWidth="1"/>
    <col min="2" max="2" width="50.42578125" customWidth="1"/>
    <col min="3" max="3" width="15.7109375" customWidth="1"/>
    <col min="4" max="4" width="13.7109375" customWidth="1"/>
    <col min="5" max="8" width="12.7109375" customWidth="1"/>
    <col min="257" max="257" width="5.7109375" customWidth="1"/>
    <col min="258" max="258" width="50.42578125" customWidth="1"/>
    <col min="259" max="259" width="15.42578125" customWidth="1"/>
    <col min="260" max="261" width="13" customWidth="1"/>
    <col min="262" max="262" width="12.85546875" customWidth="1"/>
    <col min="263" max="263" width="13.140625" customWidth="1"/>
    <col min="264" max="264" width="13.42578125" customWidth="1"/>
    <col min="513" max="513" width="5.7109375" customWidth="1"/>
    <col min="514" max="514" width="50.42578125" customWidth="1"/>
    <col min="515" max="515" width="15.42578125" customWidth="1"/>
    <col min="516" max="517" width="13" customWidth="1"/>
    <col min="518" max="518" width="12.85546875" customWidth="1"/>
    <col min="519" max="519" width="13.140625" customWidth="1"/>
    <col min="520" max="520" width="13.42578125" customWidth="1"/>
    <col min="769" max="769" width="5.7109375" customWidth="1"/>
    <col min="770" max="770" width="50.42578125" customWidth="1"/>
    <col min="771" max="771" width="15.42578125" customWidth="1"/>
    <col min="772" max="773" width="13" customWidth="1"/>
    <col min="774" max="774" width="12.85546875" customWidth="1"/>
    <col min="775" max="775" width="13.140625" customWidth="1"/>
    <col min="776" max="776" width="13.42578125" customWidth="1"/>
    <col min="1025" max="1025" width="5.7109375" customWidth="1"/>
    <col min="1026" max="1026" width="50.42578125" customWidth="1"/>
    <col min="1027" max="1027" width="15.42578125" customWidth="1"/>
    <col min="1028" max="1029" width="13" customWidth="1"/>
    <col min="1030" max="1030" width="12.85546875" customWidth="1"/>
    <col min="1031" max="1031" width="13.140625" customWidth="1"/>
    <col min="1032" max="1032" width="13.42578125" customWidth="1"/>
    <col min="1281" max="1281" width="5.7109375" customWidth="1"/>
    <col min="1282" max="1282" width="50.42578125" customWidth="1"/>
    <col min="1283" max="1283" width="15.42578125" customWidth="1"/>
    <col min="1284" max="1285" width="13" customWidth="1"/>
    <col min="1286" max="1286" width="12.85546875" customWidth="1"/>
    <col min="1287" max="1287" width="13.140625" customWidth="1"/>
    <col min="1288" max="1288" width="13.42578125" customWidth="1"/>
    <col min="1537" max="1537" width="5.7109375" customWidth="1"/>
    <col min="1538" max="1538" width="50.42578125" customWidth="1"/>
    <col min="1539" max="1539" width="15.42578125" customWidth="1"/>
    <col min="1540" max="1541" width="13" customWidth="1"/>
    <col min="1542" max="1542" width="12.85546875" customWidth="1"/>
    <col min="1543" max="1543" width="13.140625" customWidth="1"/>
    <col min="1544" max="1544" width="13.42578125" customWidth="1"/>
    <col min="1793" max="1793" width="5.7109375" customWidth="1"/>
    <col min="1794" max="1794" width="50.42578125" customWidth="1"/>
    <col min="1795" max="1795" width="15.42578125" customWidth="1"/>
    <col min="1796" max="1797" width="13" customWidth="1"/>
    <col min="1798" max="1798" width="12.85546875" customWidth="1"/>
    <col min="1799" max="1799" width="13.140625" customWidth="1"/>
    <col min="1800" max="1800" width="13.42578125" customWidth="1"/>
    <col min="2049" max="2049" width="5.7109375" customWidth="1"/>
    <col min="2050" max="2050" width="50.42578125" customWidth="1"/>
    <col min="2051" max="2051" width="15.42578125" customWidth="1"/>
    <col min="2052" max="2053" width="13" customWidth="1"/>
    <col min="2054" max="2054" width="12.85546875" customWidth="1"/>
    <col min="2055" max="2055" width="13.140625" customWidth="1"/>
    <col min="2056" max="2056" width="13.42578125" customWidth="1"/>
    <col min="2305" max="2305" width="5.7109375" customWidth="1"/>
    <col min="2306" max="2306" width="50.42578125" customWidth="1"/>
    <col min="2307" max="2307" width="15.42578125" customWidth="1"/>
    <col min="2308" max="2309" width="13" customWidth="1"/>
    <col min="2310" max="2310" width="12.85546875" customWidth="1"/>
    <col min="2311" max="2311" width="13.140625" customWidth="1"/>
    <col min="2312" max="2312" width="13.42578125" customWidth="1"/>
    <col min="2561" max="2561" width="5.7109375" customWidth="1"/>
    <col min="2562" max="2562" width="50.42578125" customWidth="1"/>
    <col min="2563" max="2563" width="15.42578125" customWidth="1"/>
    <col min="2564" max="2565" width="13" customWidth="1"/>
    <col min="2566" max="2566" width="12.85546875" customWidth="1"/>
    <col min="2567" max="2567" width="13.140625" customWidth="1"/>
    <col min="2568" max="2568" width="13.42578125" customWidth="1"/>
    <col min="2817" max="2817" width="5.7109375" customWidth="1"/>
    <col min="2818" max="2818" width="50.42578125" customWidth="1"/>
    <col min="2819" max="2819" width="15.42578125" customWidth="1"/>
    <col min="2820" max="2821" width="13" customWidth="1"/>
    <col min="2822" max="2822" width="12.85546875" customWidth="1"/>
    <col min="2823" max="2823" width="13.140625" customWidth="1"/>
    <col min="2824" max="2824" width="13.42578125" customWidth="1"/>
    <col min="3073" max="3073" width="5.7109375" customWidth="1"/>
    <col min="3074" max="3074" width="50.42578125" customWidth="1"/>
    <col min="3075" max="3075" width="15.42578125" customWidth="1"/>
    <col min="3076" max="3077" width="13" customWidth="1"/>
    <col min="3078" max="3078" width="12.85546875" customWidth="1"/>
    <col min="3079" max="3079" width="13.140625" customWidth="1"/>
    <col min="3080" max="3080" width="13.42578125" customWidth="1"/>
    <col min="3329" max="3329" width="5.7109375" customWidth="1"/>
    <col min="3330" max="3330" width="50.42578125" customWidth="1"/>
    <col min="3331" max="3331" width="15.42578125" customWidth="1"/>
    <col min="3332" max="3333" width="13" customWidth="1"/>
    <col min="3334" max="3334" width="12.85546875" customWidth="1"/>
    <col min="3335" max="3335" width="13.140625" customWidth="1"/>
    <col min="3336" max="3336" width="13.42578125" customWidth="1"/>
    <col min="3585" max="3585" width="5.7109375" customWidth="1"/>
    <col min="3586" max="3586" width="50.42578125" customWidth="1"/>
    <col min="3587" max="3587" width="15.42578125" customWidth="1"/>
    <col min="3588" max="3589" width="13" customWidth="1"/>
    <col min="3590" max="3590" width="12.85546875" customWidth="1"/>
    <col min="3591" max="3591" width="13.140625" customWidth="1"/>
    <col min="3592" max="3592" width="13.42578125" customWidth="1"/>
    <col min="3841" max="3841" width="5.7109375" customWidth="1"/>
    <col min="3842" max="3842" width="50.42578125" customWidth="1"/>
    <col min="3843" max="3843" width="15.42578125" customWidth="1"/>
    <col min="3844" max="3845" width="13" customWidth="1"/>
    <col min="3846" max="3846" width="12.85546875" customWidth="1"/>
    <col min="3847" max="3847" width="13.140625" customWidth="1"/>
    <col min="3848" max="3848" width="13.42578125" customWidth="1"/>
    <col min="4097" max="4097" width="5.7109375" customWidth="1"/>
    <col min="4098" max="4098" width="50.42578125" customWidth="1"/>
    <col min="4099" max="4099" width="15.42578125" customWidth="1"/>
    <col min="4100" max="4101" width="13" customWidth="1"/>
    <col min="4102" max="4102" width="12.85546875" customWidth="1"/>
    <col min="4103" max="4103" width="13.140625" customWidth="1"/>
    <col min="4104" max="4104" width="13.42578125" customWidth="1"/>
    <col min="4353" max="4353" width="5.7109375" customWidth="1"/>
    <col min="4354" max="4354" width="50.42578125" customWidth="1"/>
    <col min="4355" max="4355" width="15.42578125" customWidth="1"/>
    <col min="4356" max="4357" width="13" customWidth="1"/>
    <col min="4358" max="4358" width="12.85546875" customWidth="1"/>
    <col min="4359" max="4359" width="13.140625" customWidth="1"/>
    <col min="4360" max="4360" width="13.42578125" customWidth="1"/>
    <col min="4609" max="4609" width="5.7109375" customWidth="1"/>
    <col min="4610" max="4610" width="50.42578125" customWidth="1"/>
    <col min="4611" max="4611" width="15.42578125" customWidth="1"/>
    <col min="4612" max="4613" width="13" customWidth="1"/>
    <col min="4614" max="4614" width="12.85546875" customWidth="1"/>
    <col min="4615" max="4615" width="13.140625" customWidth="1"/>
    <col min="4616" max="4616" width="13.42578125" customWidth="1"/>
    <col min="4865" max="4865" width="5.7109375" customWidth="1"/>
    <col min="4866" max="4866" width="50.42578125" customWidth="1"/>
    <col min="4867" max="4867" width="15.42578125" customWidth="1"/>
    <col min="4868" max="4869" width="13" customWidth="1"/>
    <col min="4870" max="4870" width="12.85546875" customWidth="1"/>
    <col min="4871" max="4871" width="13.140625" customWidth="1"/>
    <col min="4872" max="4872" width="13.42578125" customWidth="1"/>
    <col min="5121" max="5121" width="5.7109375" customWidth="1"/>
    <col min="5122" max="5122" width="50.42578125" customWidth="1"/>
    <col min="5123" max="5123" width="15.42578125" customWidth="1"/>
    <col min="5124" max="5125" width="13" customWidth="1"/>
    <col min="5126" max="5126" width="12.85546875" customWidth="1"/>
    <col min="5127" max="5127" width="13.140625" customWidth="1"/>
    <col min="5128" max="5128" width="13.42578125" customWidth="1"/>
    <col min="5377" max="5377" width="5.7109375" customWidth="1"/>
    <col min="5378" max="5378" width="50.42578125" customWidth="1"/>
    <col min="5379" max="5379" width="15.42578125" customWidth="1"/>
    <col min="5380" max="5381" width="13" customWidth="1"/>
    <col min="5382" max="5382" width="12.85546875" customWidth="1"/>
    <col min="5383" max="5383" width="13.140625" customWidth="1"/>
    <col min="5384" max="5384" width="13.42578125" customWidth="1"/>
    <col min="5633" max="5633" width="5.7109375" customWidth="1"/>
    <col min="5634" max="5634" width="50.42578125" customWidth="1"/>
    <col min="5635" max="5635" width="15.42578125" customWidth="1"/>
    <col min="5636" max="5637" width="13" customWidth="1"/>
    <col min="5638" max="5638" width="12.85546875" customWidth="1"/>
    <col min="5639" max="5639" width="13.140625" customWidth="1"/>
    <col min="5640" max="5640" width="13.42578125" customWidth="1"/>
    <col min="5889" max="5889" width="5.7109375" customWidth="1"/>
    <col min="5890" max="5890" width="50.42578125" customWidth="1"/>
    <col min="5891" max="5891" width="15.42578125" customWidth="1"/>
    <col min="5892" max="5893" width="13" customWidth="1"/>
    <col min="5894" max="5894" width="12.85546875" customWidth="1"/>
    <col min="5895" max="5895" width="13.140625" customWidth="1"/>
    <col min="5896" max="5896" width="13.42578125" customWidth="1"/>
    <col min="6145" max="6145" width="5.7109375" customWidth="1"/>
    <col min="6146" max="6146" width="50.42578125" customWidth="1"/>
    <col min="6147" max="6147" width="15.42578125" customWidth="1"/>
    <col min="6148" max="6149" width="13" customWidth="1"/>
    <col min="6150" max="6150" width="12.85546875" customWidth="1"/>
    <col min="6151" max="6151" width="13.140625" customWidth="1"/>
    <col min="6152" max="6152" width="13.42578125" customWidth="1"/>
    <col min="6401" max="6401" width="5.7109375" customWidth="1"/>
    <col min="6402" max="6402" width="50.42578125" customWidth="1"/>
    <col min="6403" max="6403" width="15.42578125" customWidth="1"/>
    <col min="6404" max="6405" width="13" customWidth="1"/>
    <col min="6406" max="6406" width="12.85546875" customWidth="1"/>
    <col min="6407" max="6407" width="13.140625" customWidth="1"/>
    <col min="6408" max="6408" width="13.42578125" customWidth="1"/>
    <col min="6657" max="6657" width="5.7109375" customWidth="1"/>
    <col min="6658" max="6658" width="50.42578125" customWidth="1"/>
    <col min="6659" max="6659" width="15.42578125" customWidth="1"/>
    <col min="6660" max="6661" width="13" customWidth="1"/>
    <col min="6662" max="6662" width="12.85546875" customWidth="1"/>
    <col min="6663" max="6663" width="13.140625" customWidth="1"/>
    <col min="6664" max="6664" width="13.42578125" customWidth="1"/>
    <col min="6913" max="6913" width="5.7109375" customWidth="1"/>
    <col min="6914" max="6914" width="50.42578125" customWidth="1"/>
    <col min="6915" max="6915" width="15.42578125" customWidth="1"/>
    <col min="6916" max="6917" width="13" customWidth="1"/>
    <col min="6918" max="6918" width="12.85546875" customWidth="1"/>
    <col min="6919" max="6919" width="13.140625" customWidth="1"/>
    <col min="6920" max="6920" width="13.42578125" customWidth="1"/>
    <col min="7169" max="7169" width="5.7109375" customWidth="1"/>
    <col min="7170" max="7170" width="50.42578125" customWidth="1"/>
    <col min="7171" max="7171" width="15.42578125" customWidth="1"/>
    <col min="7172" max="7173" width="13" customWidth="1"/>
    <col min="7174" max="7174" width="12.85546875" customWidth="1"/>
    <col min="7175" max="7175" width="13.140625" customWidth="1"/>
    <col min="7176" max="7176" width="13.42578125" customWidth="1"/>
    <col min="7425" max="7425" width="5.7109375" customWidth="1"/>
    <col min="7426" max="7426" width="50.42578125" customWidth="1"/>
    <col min="7427" max="7427" width="15.42578125" customWidth="1"/>
    <col min="7428" max="7429" width="13" customWidth="1"/>
    <col min="7430" max="7430" width="12.85546875" customWidth="1"/>
    <col min="7431" max="7431" width="13.140625" customWidth="1"/>
    <col min="7432" max="7432" width="13.42578125" customWidth="1"/>
    <col min="7681" max="7681" width="5.7109375" customWidth="1"/>
    <col min="7682" max="7682" width="50.42578125" customWidth="1"/>
    <col min="7683" max="7683" width="15.42578125" customWidth="1"/>
    <col min="7684" max="7685" width="13" customWidth="1"/>
    <col min="7686" max="7686" width="12.85546875" customWidth="1"/>
    <col min="7687" max="7687" width="13.140625" customWidth="1"/>
    <col min="7688" max="7688" width="13.42578125" customWidth="1"/>
    <col min="7937" max="7937" width="5.7109375" customWidth="1"/>
    <col min="7938" max="7938" width="50.42578125" customWidth="1"/>
    <col min="7939" max="7939" width="15.42578125" customWidth="1"/>
    <col min="7940" max="7941" width="13" customWidth="1"/>
    <col min="7942" max="7942" width="12.85546875" customWidth="1"/>
    <col min="7943" max="7943" width="13.140625" customWidth="1"/>
    <col min="7944" max="7944" width="13.42578125" customWidth="1"/>
    <col min="8193" max="8193" width="5.7109375" customWidth="1"/>
    <col min="8194" max="8194" width="50.42578125" customWidth="1"/>
    <col min="8195" max="8195" width="15.42578125" customWidth="1"/>
    <col min="8196" max="8197" width="13" customWidth="1"/>
    <col min="8198" max="8198" width="12.85546875" customWidth="1"/>
    <col min="8199" max="8199" width="13.140625" customWidth="1"/>
    <col min="8200" max="8200" width="13.42578125" customWidth="1"/>
    <col min="8449" max="8449" width="5.7109375" customWidth="1"/>
    <col min="8450" max="8450" width="50.42578125" customWidth="1"/>
    <col min="8451" max="8451" width="15.42578125" customWidth="1"/>
    <col min="8452" max="8453" width="13" customWidth="1"/>
    <col min="8454" max="8454" width="12.85546875" customWidth="1"/>
    <col min="8455" max="8455" width="13.140625" customWidth="1"/>
    <col min="8456" max="8456" width="13.42578125" customWidth="1"/>
    <col min="8705" max="8705" width="5.7109375" customWidth="1"/>
    <col min="8706" max="8706" width="50.42578125" customWidth="1"/>
    <col min="8707" max="8707" width="15.42578125" customWidth="1"/>
    <col min="8708" max="8709" width="13" customWidth="1"/>
    <col min="8710" max="8710" width="12.85546875" customWidth="1"/>
    <col min="8711" max="8711" width="13.140625" customWidth="1"/>
    <col min="8712" max="8712" width="13.42578125" customWidth="1"/>
    <col min="8961" max="8961" width="5.7109375" customWidth="1"/>
    <col min="8962" max="8962" width="50.42578125" customWidth="1"/>
    <col min="8963" max="8963" width="15.42578125" customWidth="1"/>
    <col min="8964" max="8965" width="13" customWidth="1"/>
    <col min="8966" max="8966" width="12.85546875" customWidth="1"/>
    <col min="8967" max="8967" width="13.140625" customWidth="1"/>
    <col min="8968" max="8968" width="13.42578125" customWidth="1"/>
    <col min="9217" max="9217" width="5.7109375" customWidth="1"/>
    <col min="9218" max="9218" width="50.42578125" customWidth="1"/>
    <col min="9219" max="9219" width="15.42578125" customWidth="1"/>
    <col min="9220" max="9221" width="13" customWidth="1"/>
    <col min="9222" max="9222" width="12.85546875" customWidth="1"/>
    <col min="9223" max="9223" width="13.140625" customWidth="1"/>
    <col min="9224" max="9224" width="13.42578125" customWidth="1"/>
    <col min="9473" max="9473" width="5.7109375" customWidth="1"/>
    <col min="9474" max="9474" width="50.42578125" customWidth="1"/>
    <col min="9475" max="9475" width="15.42578125" customWidth="1"/>
    <col min="9476" max="9477" width="13" customWidth="1"/>
    <col min="9478" max="9478" width="12.85546875" customWidth="1"/>
    <col min="9479" max="9479" width="13.140625" customWidth="1"/>
    <col min="9480" max="9480" width="13.42578125" customWidth="1"/>
    <col min="9729" max="9729" width="5.7109375" customWidth="1"/>
    <col min="9730" max="9730" width="50.42578125" customWidth="1"/>
    <col min="9731" max="9731" width="15.42578125" customWidth="1"/>
    <col min="9732" max="9733" width="13" customWidth="1"/>
    <col min="9734" max="9734" width="12.85546875" customWidth="1"/>
    <col min="9735" max="9735" width="13.140625" customWidth="1"/>
    <col min="9736" max="9736" width="13.42578125" customWidth="1"/>
    <col min="9985" max="9985" width="5.7109375" customWidth="1"/>
    <col min="9986" max="9986" width="50.42578125" customWidth="1"/>
    <col min="9987" max="9987" width="15.42578125" customWidth="1"/>
    <col min="9988" max="9989" width="13" customWidth="1"/>
    <col min="9990" max="9990" width="12.85546875" customWidth="1"/>
    <col min="9991" max="9991" width="13.140625" customWidth="1"/>
    <col min="9992" max="9992" width="13.42578125" customWidth="1"/>
    <col min="10241" max="10241" width="5.7109375" customWidth="1"/>
    <col min="10242" max="10242" width="50.42578125" customWidth="1"/>
    <col min="10243" max="10243" width="15.42578125" customWidth="1"/>
    <col min="10244" max="10245" width="13" customWidth="1"/>
    <col min="10246" max="10246" width="12.85546875" customWidth="1"/>
    <col min="10247" max="10247" width="13.140625" customWidth="1"/>
    <col min="10248" max="10248" width="13.42578125" customWidth="1"/>
    <col min="10497" max="10497" width="5.7109375" customWidth="1"/>
    <col min="10498" max="10498" width="50.42578125" customWidth="1"/>
    <col min="10499" max="10499" width="15.42578125" customWidth="1"/>
    <col min="10500" max="10501" width="13" customWidth="1"/>
    <col min="10502" max="10502" width="12.85546875" customWidth="1"/>
    <col min="10503" max="10503" width="13.140625" customWidth="1"/>
    <col min="10504" max="10504" width="13.42578125" customWidth="1"/>
    <col min="10753" max="10753" width="5.7109375" customWidth="1"/>
    <col min="10754" max="10754" width="50.42578125" customWidth="1"/>
    <col min="10755" max="10755" width="15.42578125" customWidth="1"/>
    <col min="10756" max="10757" width="13" customWidth="1"/>
    <col min="10758" max="10758" width="12.85546875" customWidth="1"/>
    <col min="10759" max="10759" width="13.140625" customWidth="1"/>
    <col min="10760" max="10760" width="13.42578125" customWidth="1"/>
    <col min="11009" max="11009" width="5.7109375" customWidth="1"/>
    <col min="11010" max="11010" width="50.42578125" customWidth="1"/>
    <col min="11011" max="11011" width="15.42578125" customWidth="1"/>
    <col min="11012" max="11013" width="13" customWidth="1"/>
    <col min="11014" max="11014" width="12.85546875" customWidth="1"/>
    <col min="11015" max="11015" width="13.140625" customWidth="1"/>
    <col min="11016" max="11016" width="13.42578125" customWidth="1"/>
    <col min="11265" max="11265" width="5.7109375" customWidth="1"/>
    <col min="11266" max="11266" width="50.42578125" customWidth="1"/>
    <col min="11267" max="11267" width="15.42578125" customWidth="1"/>
    <col min="11268" max="11269" width="13" customWidth="1"/>
    <col min="11270" max="11270" width="12.85546875" customWidth="1"/>
    <col min="11271" max="11271" width="13.140625" customWidth="1"/>
    <col min="11272" max="11272" width="13.42578125" customWidth="1"/>
    <col min="11521" max="11521" width="5.7109375" customWidth="1"/>
    <col min="11522" max="11522" width="50.42578125" customWidth="1"/>
    <col min="11523" max="11523" width="15.42578125" customWidth="1"/>
    <col min="11524" max="11525" width="13" customWidth="1"/>
    <col min="11526" max="11526" width="12.85546875" customWidth="1"/>
    <col min="11527" max="11527" width="13.140625" customWidth="1"/>
    <col min="11528" max="11528" width="13.42578125" customWidth="1"/>
    <col min="11777" max="11777" width="5.7109375" customWidth="1"/>
    <col min="11778" max="11778" width="50.42578125" customWidth="1"/>
    <col min="11779" max="11779" width="15.42578125" customWidth="1"/>
    <col min="11780" max="11781" width="13" customWidth="1"/>
    <col min="11782" max="11782" width="12.85546875" customWidth="1"/>
    <col min="11783" max="11783" width="13.140625" customWidth="1"/>
    <col min="11784" max="11784" width="13.42578125" customWidth="1"/>
    <col min="12033" max="12033" width="5.7109375" customWidth="1"/>
    <col min="12034" max="12034" width="50.42578125" customWidth="1"/>
    <col min="12035" max="12035" width="15.42578125" customWidth="1"/>
    <col min="12036" max="12037" width="13" customWidth="1"/>
    <col min="12038" max="12038" width="12.85546875" customWidth="1"/>
    <col min="12039" max="12039" width="13.140625" customWidth="1"/>
    <col min="12040" max="12040" width="13.42578125" customWidth="1"/>
    <col min="12289" max="12289" width="5.7109375" customWidth="1"/>
    <col min="12290" max="12290" width="50.42578125" customWidth="1"/>
    <col min="12291" max="12291" width="15.42578125" customWidth="1"/>
    <col min="12292" max="12293" width="13" customWidth="1"/>
    <col min="12294" max="12294" width="12.85546875" customWidth="1"/>
    <col min="12295" max="12295" width="13.140625" customWidth="1"/>
    <col min="12296" max="12296" width="13.42578125" customWidth="1"/>
    <col min="12545" max="12545" width="5.7109375" customWidth="1"/>
    <col min="12546" max="12546" width="50.42578125" customWidth="1"/>
    <col min="12547" max="12547" width="15.42578125" customWidth="1"/>
    <col min="12548" max="12549" width="13" customWidth="1"/>
    <col min="12550" max="12550" width="12.85546875" customWidth="1"/>
    <col min="12551" max="12551" width="13.140625" customWidth="1"/>
    <col min="12552" max="12552" width="13.42578125" customWidth="1"/>
    <col min="12801" max="12801" width="5.7109375" customWidth="1"/>
    <col min="12802" max="12802" width="50.42578125" customWidth="1"/>
    <col min="12803" max="12803" width="15.42578125" customWidth="1"/>
    <col min="12804" max="12805" width="13" customWidth="1"/>
    <col min="12806" max="12806" width="12.85546875" customWidth="1"/>
    <col min="12807" max="12807" width="13.140625" customWidth="1"/>
    <col min="12808" max="12808" width="13.42578125" customWidth="1"/>
    <col min="13057" max="13057" width="5.7109375" customWidth="1"/>
    <col min="13058" max="13058" width="50.42578125" customWidth="1"/>
    <col min="13059" max="13059" width="15.42578125" customWidth="1"/>
    <col min="13060" max="13061" width="13" customWidth="1"/>
    <col min="13062" max="13062" width="12.85546875" customWidth="1"/>
    <col min="13063" max="13063" width="13.140625" customWidth="1"/>
    <col min="13064" max="13064" width="13.42578125" customWidth="1"/>
    <col min="13313" max="13313" width="5.7109375" customWidth="1"/>
    <col min="13314" max="13314" width="50.42578125" customWidth="1"/>
    <col min="13315" max="13315" width="15.42578125" customWidth="1"/>
    <col min="13316" max="13317" width="13" customWidth="1"/>
    <col min="13318" max="13318" width="12.85546875" customWidth="1"/>
    <col min="13319" max="13319" width="13.140625" customWidth="1"/>
    <col min="13320" max="13320" width="13.42578125" customWidth="1"/>
    <col min="13569" max="13569" width="5.7109375" customWidth="1"/>
    <col min="13570" max="13570" width="50.42578125" customWidth="1"/>
    <col min="13571" max="13571" width="15.42578125" customWidth="1"/>
    <col min="13572" max="13573" width="13" customWidth="1"/>
    <col min="13574" max="13574" width="12.85546875" customWidth="1"/>
    <col min="13575" max="13575" width="13.140625" customWidth="1"/>
    <col min="13576" max="13576" width="13.42578125" customWidth="1"/>
    <col min="13825" max="13825" width="5.7109375" customWidth="1"/>
    <col min="13826" max="13826" width="50.42578125" customWidth="1"/>
    <col min="13827" max="13827" width="15.42578125" customWidth="1"/>
    <col min="13828" max="13829" width="13" customWidth="1"/>
    <col min="13830" max="13830" width="12.85546875" customWidth="1"/>
    <col min="13831" max="13831" width="13.140625" customWidth="1"/>
    <col min="13832" max="13832" width="13.42578125" customWidth="1"/>
    <col min="14081" max="14081" width="5.7109375" customWidth="1"/>
    <col min="14082" max="14082" width="50.42578125" customWidth="1"/>
    <col min="14083" max="14083" width="15.42578125" customWidth="1"/>
    <col min="14084" max="14085" width="13" customWidth="1"/>
    <col min="14086" max="14086" width="12.85546875" customWidth="1"/>
    <col min="14087" max="14087" width="13.140625" customWidth="1"/>
    <col min="14088" max="14088" width="13.42578125" customWidth="1"/>
    <col min="14337" max="14337" width="5.7109375" customWidth="1"/>
    <col min="14338" max="14338" width="50.42578125" customWidth="1"/>
    <col min="14339" max="14339" width="15.42578125" customWidth="1"/>
    <col min="14340" max="14341" width="13" customWidth="1"/>
    <col min="14342" max="14342" width="12.85546875" customWidth="1"/>
    <col min="14343" max="14343" width="13.140625" customWidth="1"/>
    <col min="14344" max="14344" width="13.42578125" customWidth="1"/>
    <col min="14593" max="14593" width="5.7109375" customWidth="1"/>
    <col min="14594" max="14594" width="50.42578125" customWidth="1"/>
    <col min="14595" max="14595" width="15.42578125" customWidth="1"/>
    <col min="14596" max="14597" width="13" customWidth="1"/>
    <col min="14598" max="14598" width="12.85546875" customWidth="1"/>
    <col min="14599" max="14599" width="13.140625" customWidth="1"/>
    <col min="14600" max="14600" width="13.42578125" customWidth="1"/>
    <col min="14849" max="14849" width="5.7109375" customWidth="1"/>
    <col min="14850" max="14850" width="50.42578125" customWidth="1"/>
    <col min="14851" max="14851" width="15.42578125" customWidth="1"/>
    <col min="14852" max="14853" width="13" customWidth="1"/>
    <col min="14854" max="14854" width="12.85546875" customWidth="1"/>
    <col min="14855" max="14855" width="13.140625" customWidth="1"/>
    <col min="14856" max="14856" width="13.42578125" customWidth="1"/>
    <col min="15105" max="15105" width="5.7109375" customWidth="1"/>
    <col min="15106" max="15106" width="50.42578125" customWidth="1"/>
    <col min="15107" max="15107" width="15.42578125" customWidth="1"/>
    <col min="15108" max="15109" width="13" customWidth="1"/>
    <col min="15110" max="15110" width="12.85546875" customWidth="1"/>
    <col min="15111" max="15111" width="13.140625" customWidth="1"/>
    <col min="15112" max="15112" width="13.42578125" customWidth="1"/>
    <col min="15361" max="15361" width="5.7109375" customWidth="1"/>
    <col min="15362" max="15362" width="50.42578125" customWidth="1"/>
    <col min="15363" max="15363" width="15.42578125" customWidth="1"/>
    <col min="15364" max="15365" width="13" customWidth="1"/>
    <col min="15366" max="15366" width="12.85546875" customWidth="1"/>
    <col min="15367" max="15367" width="13.140625" customWidth="1"/>
    <col min="15368" max="15368" width="13.42578125" customWidth="1"/>
    <col min="15617" max="15617" width="5.7109375" customWidth="1"/>
    <col min="15618" max="15618" width="50.42578125" customWidth="1"/>
    <col min="15619" max="15619" width="15.42578125" customWidth="1"/>
    <col min="15620" max="15621" width="13" customWidth="1"/>
    <col min="15622" max="15622" width="12.85546875" customWidth="1"/>
    <col min="15623" max="15623" width="13.140625" customWidth="1"/>
    <col min="15624" max="15624" width="13.42578125" customWidth="1"/>
    <col min="15873" max="15873" width="5.7109375" customWidth="1"/>
    <col min="15874" max="15874" width="50.42578125" customWidth="1"/>
    <col min="15875" max="15875" width="15.42578125" customWidth="1"/>
    <col min="15876" max="15877" width="13" customWidth="1"/>
    <col min="15878" max="15878" width="12.85546875" customWidth="1"/>
    <col min="15879" max="15879" width="13.140625" customWidth="1"/>
    <col min="15880" max="15880" width="13.42578125" customWidth="1"/>
    <col min="16129" max="16129" width="5.7109375" customWidth="1"/>
    <col min="16130" max="16130" width="50.42578125" customWidth="1"/>
    <col min="16131" max="16131" width="15.42578125" customWidth="1"/>
    <col min="16132" max="16133" width="13" customWidth="1"/>
    <col min="16134" max="16134" width="12.85546875" customWidth="1"/>
    <col min="16135" max="16135" width="13.140625" customWidth="1"/>
    <col min="16136" max="16136" width="13.42578125" customWidth="1"/>
  </cols>
  <sheetData>
    <row r="1" spans="1:9" x14ac:dyDescent="0.25">
      <c r="A1" s="241" t="s">
        <v>431</v>
      </c>
      <c r="B1" s="24"/>
      <c r="C1" s="26"/>
      <c r="D1" s="26"/>
      <c r="E1" s="26"/>
      <c r="F1" s="26"/>
      <c r="G1" s="26"/>
      <c r="H1" s="26"/>
    </row>
    <row r="3" spans="1:9" x14ac:dyDescent="0.25">
      <c r="A3" s="352" t="s">
        <v>82</v>
      </c>
      <c r="B3" s="352"/>
      <c r="C3" s="352"/>
      <c r="D3" s="352"/>
      <c r="E3" s="31"/>
    </row>
    <row r="4" spans="1:9" x14ac:dyDescent="0.25">
      <c r="A4" s="353"/>
      <c r="B4" s="353"/>
      <c r="C4" s="353"/>
      <c r="D4" s="353"/>
      <c r="E4" s="31"/>
    </row>
    <row r="5" spans="1:9" x14ac:dyDescent="0.25">
      <c r="A5" s="383" t="s">
        <v>520</v>
      </c>
      <c r="B5" s="384"/>
      <c r="C5" s="373" t="s">
        <v>521</v>
      </c>
      <c r="D5" s="374"/>
    </row>
    <row r="6" spans="1:9" x14ac:dyDescent="0.25">
      <c r="A6" s="35" t="s">
        <v>83</v>
      </c>
      <c r="B6" s="77"/>
      <c r="C6" s="36" t="s">
        <v>483</v>
      </c>
      <c r="D6" s="79"/>
    </row>
    <row r="7" spans="1:9" x14ac:dyDescent="0.25">
      <c r="A7" s="35" t="s">
        <v>84</v>
      </c>
      <c r="B7" s="77"/>
      <c r="C7" s="36" t="s">
        <v>85</v>
      </c>
      <c r="D7" s="79"/>
    </row>
    <row r="8" spans="1:9" ht="21.75" customHeight="1" x14ac:dyDescent="0.25">
      <c r="A8" s="35" t="s">
        <v>86</v>
      </c>
      <c r="B8" s="77"/>
      <c r="C8" s="167" t="s">
        <v>429</v>
      </c>
      <c r="D8" s="79"/>
    </row>
    <row r="9" spans="1:9" s="20" customFormat="1" ht="15" customHeight="1" thickBot="1" x14ac:dyDescent="0.3">
      <c r="A9" s="31"/>
      <c r="B9" s="31"/>
      <c r="C9" s="31"/>
      <c r="D9" s="31"/>
      <c r="E9" s="31"/>
      <c r="F9"/>
      <c r="G9"/>
      <c r="H9"/>
      <c r="I9"/>
    </row>
    <row r="10" spans="1:9" ht="18" customHeight="1" x14ac:dyDescent="0.25">
      <c r="A10" s="398" t="s">
        <v>376</v>
      </c>
      <c r="B10" s="399"/>
      <c r="C10" s="402" t="s">
        <v>92</v>
      </c>
      <c r="D10" s="402" t="s">
        <v>28</v>
      </c>
      <c r="E10" s="363" t="s">
        <v>378</v>
      </c>
      <c r="F10" s="363"/>
      <c r="G10" s="363" t="s">
        <v>21</v>
      </c>
      <c r="H10" s="363"/>
      <c r="I10" s="396" t="s">
        <v>93</v>
      </c>
    </row>
    <row r="11" spans="1:9" ht="33" customHeight="1" x14ac:dyDescent="0.25">
      <c r="A11" s="400"/>
      <c r="B11" s="401"/>
      <c r="C11" s="403"/>
      <c r="D11" s="403"/>
      <c r="E11" s="38" t="s">
        <v>35</v>
      </c>
      <c r="F11" s="38" t="s">
        <v>36</v>
      </c>
      <c r="G11" s="38" t="s">
        <v>35</v>
      </c>
      <c r="H11" s="38" t="s">
        <v>36</v>
      </c>
      <c r="I11" s="397"/>
    </row>
    <row r="12" spans="1:9" ht="18" customHeight="1" x14ac:dyDescent="0.25">
      <c r="A12" s="400"/>
      <c r="B12" s="401"/>
      <c r="C12" s="39" t="s">
        <v>88</v>
      </c>
      <c r="D12" s="39" t="s">
        <v>89</v>
      </c>
      <c r="E12" s="39" t="s">
        <v>90</v>
      </c>
      <c r="F12" s="39" t="s">
        <v>91</v>
      </c>
      <c r="G12" s="39" t="s">
        <v>94</v>
      </c>
      <c r="H12" s="39" t="s">
        <v>95</v>
      </c>
      <c r="I12" s="72" t="s">
        <v>96</v>
      </c>
    </row>
    <row r="13" spans="1:9" ht="18" customHeight="1" x14ac:dyDescent="0.25">
      <c r="A13" s="393" t="s">
        <v>68</v>
      </c>
      <c r="B13" s="394"/>
      <c r="C13" s="394"/>
      <c r="D13" s="394"/>
      <c r="E13" s="394"/>
      <c r="F13" s="394"/>
      <c r="G13" s="394"/>
      <c r="H13" s="394"/>
      <c r="I13" s="395"/>
    </row>
    <row r="14" spans="1:9" ht="18" customHeight="1" x14ac:dyDescent="0.25">
      <c r="A14" s="73" t="s">
        <v>88</v>
      </c>
      <c r="B14" s="41">
        <v>1</v>
      </c>
      <c r="C14" s="79"/>
      <c r="D14" s="79"/>
      <c r="E14" s="79"/>
      <c r="F14" s="79"/>
      <c r="G14" s="305" t="str">
        <f>IF($E$24=0,"--",E14/$E$24)</f>
        <v>--</v>
      </c>
      <c r="H14" s="305" t="str">
        <f>IF($F$24=0,"--",F14/$F$24)</f>
        <v>--</v>
      </c>
      <c r="I14" s="85"/>
    </row>
    <row r="15" spans="1:9" ht="18" customHeight="1" x14ac:dyDescent="0.25">
      <c r="A15" s="73" t="s">
        <v>89</v>
      </c>
      <c r="B15" s="41">
        <v>2</v>
      </c>
      <c r="C15" s="79"/>
      <c r="D15" s="79"/>
      <c r="E15" s="79"/>
      <c r="F15" s="79"/>
      <c r="G15" s="305" t="str">
        <f t="shared" ref="G15:G23" si="0">IF($E$24=0,"--",E15/$E$24)</f>
        <v>--</v>
      </c>
      <c r="H15" s="305" t="str">
        <f t="shared" ref="H15:H23" si="1">IF($F$24=0,"--",F15/$F$24)</f>
        <v>--</v>
      </c>
      <c r="I15" s="85"/>
    </row>
    <row r="16" spans="1:9" ht="18" customHeight="1" x14ac:dyDescent="0.25">
      <c r="A16" s="73" t="s">
        <v>90</v>
      </c>
      <c r="B16" s="41">
        <v>3</v>
      </c>
      <c r="C16" s="79"/>
      <c r="D16" s="79"/>
      <c r="E16" s="79"/>
      <c r="F16" s="79"/>
      <c r="G16" s="305" t="str">
        <f t="shared" si="0"/>
        <v>--</v>
      </c>
      <c r="H16" s="305" t="str">
        <f t="shared" si="1"/>
        <v>--</v>
      </c>
      <c r="I16" s="85"/>
    </row>
    <row r="17" spans="1:9" ht="18" customHeight="1" x14ac:dyDescent="0.25">
      <c r="A17" s="73" t="s">
        <v>91</v>
      </c>
      <c r="B17" s="41">
        <v>4</v>
      </c>
      <c r="C17" s="79"/>
      <c r="D17" s="79"/>
      <c r="E17" s="79"/>
      <c r="F17" s="79"/>
      <c r="G17" s="305" t="str">
        <f t="shared" si="0"/>
        <v>--</v>
      </c>
      <c r="H17" s="305" t="str">
        <f t="shared" si="1"/>
        <v>--</v>
      </c>
      <c r="I17" s="85"/>
    </row>
    <row r="18" spans="1:9" ht="18" customHeight="1" x14ac:dyDescent="0.25">
      <c r="A18" s="73" t="s">
        <v>94</v>
      </c>
      <c r="B18" s="41">
        <v>5</v>
      </c>
      <c r="C18" s="79"/>
      <c r="D18" s="79"/>
      <c r="E18" s="79"/>
      <c r="F18" s="79"/>
      <c r="G18" s="305" t="str">
        <f t="shared" si="0"/>
        <v>--</v>
      </c>
      <c r="H18" s="305" t="str">
        <f t="shared" si="1"/>
        <v>--</v>
      </c>
      <c r="I18" s="85"/>
    </row>
    <row r="19" spans="1:9" ht="18" customHeight="1" x14ac:dyDescent="0.25">
      <c r="A19" s="73" t="s">
        <v>95</v>
      </c>
      <c r="B19" s="41">
        <v>6</v>
      </c>
      <c r="C19" s="79"/>
      <c r="D19" s="79"/>
      <c r="E19" s="79"/>
      <c r="F19" s="79"/>
      <c r="G19" s="305" t="str">
        <f t="shared" si="0"/>
        <v>--</v>
      </c>
      <c r="H19" s="305" t="str">
        <f t="shared" si="1"/>
        <v>--</v>
      </c>
      <c r="I19" s="85"/>
    </row>
    <row r="20" spans="1:9" ht="18" customHeight="1" x14ac:dyDescent="0.25">
      <c r="A20" s="73" t="s">
        <v>96</v>
      </c>
      <c r="B20" s="41">
        <v>7</v>
      </c>
      <c r="C20" s="79"/>
      <c r="D20" s="79"/>
      <c r="E20" s="79"/>
      <c r="F20" s="79"/>
      <c r="G20" s="305" t="str">
        <f t="shared" si="0"/>
        <v>--</v>
      </c>
      <c r="H20" s="305" t="str">
        <f t="shared" si="1"/>
        <v>--</v>
      </c>
      <c r="I20" s="85"/>
    </row>
    <row r="21" spans="1:9" ht="18" customHeight="1" x14ac:dyDescent="0.25">
      <c r="A21" s="73" t="s">
        <v>97</v>
      </c>
      <c r="B21" s="41">
        <v>8</v>
      </c>
      <c r="C21" s="79"/>
      <c r="D21" s="79"/>
      <c r="E21" s="79"/>
      <c r="F21" s="79"/>
      <c r="G21" s="305" t="str">
        <f t="shared" si="0"/>
        <v>--</v>
      </c>
      <c r="H21" s="305" t="str">
        <f t="shared" si="1"/>
        <v>--</v>
      </c>
      <c r="I21" s="85"/>
    </row>
    <row r="22" spans="1:9" ht="18" customHeight="1" x14ac:dyDescent="0.25">
      <c r="A22" s="73" t="s">
        <v>98</v>
      </c>
      <c r="B22" s="41">
        <v>9</v>
      </c>
      <c r="C22" s="79"/>
      <c r="D22" s="79"/>
      <c r="E22" s="79"/>
      <c r="F22" s="79"/>
      <c r="G22" s="305" t="str">
        <f t="shared" si="0"/>
        <v>--</v>
      </c>
      <c r="H22" s="305" t="str">
        <f t="shared" si="1"/>
        <v>--</v>
      </c>
      <c r="I22" s="85"/>
    </row>
    <row r="23" spans="1:9" ht="18" customHeight="1" x14ac:dyDescent="0.25">
      <c r="A23" s="73">
        <v>100</v>
      </c>
      <c r="B23" s="41">
        <v>10</v>
      </c>
      <c r="C23" s="79"/>
      <c r="D23" s="79"/>
      <c r="E23" s="79"/>
      <c r="F23" s="79"/>
      <c r="G23" s="305" t="str">
        <f t="shared" si="0"/>
        <v>--</v>
      </c>
      <c r="H23" s="305" t="str">
        <f t="shared" si="1"/>
        <v>--</v>
      </c>
      <c r="I23" s="85"/>
    </row>
    <row r="24" spans="1:9" ht="18" customHeight="1" thickBot="1" x14ac:dyDescent="0.3">
      <c r="A24" s="107">
        <v>110</v>
      </c>
      <c r="B24" s="108" t="s">
        <v>34</v>
      </c>
      <c r="C24" s="115"/>
      <c r="D24" s="115"/>
      <c r="E24" s="273">
        <f>SUM(E14:E23)</f>
        <v>0</v>
      </c>
      <c r="F24" s="273">
        <f>SUM(F14:F23)</f>
        <v>0</v>
      </c>
      <c r="G24" s="306">
        <f>SUM(G14:G23)</f>
        <v>0</v>
      </c>
      <c r="H24" s="306">
        <f>SUM(H14:H23)</f>
        <v>0</v>
      </c>
      <c r="I24" s="117"/>
    </row>
    <row r="25" spans="1:9" ht="15.75" thickBot="1" x14ac:dyDescent="0.3"/>
    <row r="26" spans="1:9" ht="15" customHeight="1" x14ac:dyDescent="0.25">
      <c r="A26" s="356" t="s">
        <v>375</v>
      </c>
      <c r="B26" s="390"/>
      <c r="C26" s="110" t="s">
        <v>377</v>
      </c>
    </row>
    <row r="27" spans="1:9" ht="15" customHeight="1" x14ac:dyDescent="0.25">
      <c r="A27" s="391"/>
      <c r="B27" s="392"/>
      <c r="C27" s="84" t="s">
        <v>88</v>
      </c>
    </row>
    <row r="28" spans="1:9" ht="18" customHeight="1" x14ac:dyDescent="0.25">
      <c r="A28" s="73" t="s">
        <v>88</v>
      </c>
      <c r="B28" s="178" t="s">
        <v>101</v>
      </c>
      <c r="C28" s="307">
        <f>C29+C30</f>
        <v>0</v>
      </c>
    </row>
    <row r="29" spans="1:9" ht="18" customHeight="1" x14ac:dyDescent="0.25">
      <c r="A29" s="73" t="s">
        <v>89</v>
      </c>
      <c r="B29" s="37" t="s">
        <v>102</v>
      </c>
      <c r="C29" s="111"/>
    </row>
    <row r="30" spans="1:9" ht="18" customHeight="1" thickBot="1" x14ac:dyDescent="0.3">
      <c r="A30" s="107" t="s">
        <v>90</v>
      </c>
      <c r="B30" s="112" t="s">
        <v>103</v>
      </c>
      <c r="C30" s="113"/>
    </row>
    <row r="31" spans="1:9" x14ac:dyDescent="0.25">
      <c r="I31" s="106"/>
    </row>
    <row r="32" spans="1:9" x14ac:dyDescent="0.25">
      <c r="I32" s="106"/>
    </row>
    <row r="33" spans="1:4" x14ac:dyDescent="0.25">
      <c r="A33" s="348" t="s">
        <v>99</v>
      </c>
      <c r="B33" s="350"/>
      <c r="C33" s="42"/>
      <c r="D33" s="43"/>
    </row>
    <row r="34" spans="1:4" x14ac:dyDescent="0.25">
      <c r="C34" s="42"/>
    </row>
    <row r="35" spans="1:4" x14ac:dyDescent="0.25">
      <c r="A35" s="351" t="s">
        <v>100</v>
      </c>
      <c r="B35" s="351"/>
      <c r="C35" s="42"/>
    </row>
    <row r="36" spans="1:4" x14ac:dyDescent="0.25">
      <c r="C36" s="42"/>
    </row>
    <row r="37" spans="1:4" x14ac:dyDescent="0.25">
      <c r="A37" s="348" t="s">
        <v>99</v>
      </c>
      <c r="B37" s="350"/>
      <c r="C37" s="42"/>
    </row>
    <row r="38" spans="1:4" x14ac:dyDescent="0.25">
      <c r="C38" s="42"/>
    </row>
    <row r="39" spans="1:4" x14ac:dyDescent="0.25">
      <c r="A39" s="351" t="s">
        <v>100</v>
      </c>
      <c r="B39" s="351"/>
      <c r="C39" s="42"/>
    </row>
  </sheetData>
  <sheetProtection sheet="1" objects="1" scenarios="1"/>
  <mergeCells count="15">
    <mergeCell ref="A3:D4"/>
    <mergeCell ref="A13:I13"/>
    <mergeCell ref="G10:H10"/>
    <mergeCell ref="I10:I11"/>
    <mergeCell ref="A10:B12"/>
    <mergeCell ref="C10:C11"/>
    <mergeCell ref="D10:D11"/>
    <mergeCell ref="E10:F10"/>
    <mergeCell ref="A5:B5"/>
    <mergeCell ref="C5:D5"/>
    <mergeCell ref="A37:B37"/>
    <mergeCell ref="A39:B39"/>
    <mergeCell ref="A33:B33"/>
    <mergeCell ref="A35:B35"/>
    <mergeCell ref="A26:B27"/>
  </mergeCells>
  <pageMargins left="0.70866141732283472" right="0.70866141732283472" top="7.874015748031496E-2" bottom="7.874015748031496E-2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0"/>
  <sheetViews>
    <sheetView workbookViewId="0">
      <selection activeCell="D6" sqref="D6:D8"/>
    </sheetView>
  </sheetViews>
  <sheetFormatPr defaultRowHeight="15" x14ac:dyDescent="0.25"/>
  <cols>
    <col min="1" max="1" width="8.7109375" customWidth="1"/>
    <col min="2" max="2" width="31.5703125" customWidth="1"/>
    <col min="3" max="3" width="27.5703125" customWidth="1"/>
    <col min="4" max="6" width="14.7109375" customWidth="1"/>
    <col min="7" max="7" width="10.7109375" customWidth="1"/>
    <col min="257" max="257" width="5.7109375" customWidth="1"/>
    <col min="258" max="258" width="32.42578125" customWidth="1"/>
    <col min="259" max="259" width="13" customWidth="1"/>
    <col min="260" max="260" width="10.140625" customWidth="1"/>
    <col min="261" max="261" width="10" customWidth="1"/>
    <col min="262" max="262" width="10.140625" customWidth="1"/>
    <col min="513" max="513" width="5.7109375" customWidth="1"/>
    <col min="514" max="514" width="32.42578125" customWidth="1"/>
    <col min="515" max="515" width="13" customWidth="1"/>
    <col min="516" max="516" width="10.140625" customWidth="1"/>
    <col min="517" max="517" width="10" customWidth="1"/>
    <col min="518" max="518" width="10.140625" customWidth="1"/>
    <col min="769" max="769" width="5.7109375" customWidth="1"/>
    <col min="770" max="770" width="32.42578125" customWidth="1"/>
    <col min="771" max="771" width="13" customWidth="1"/>
    <col min="772" max="772" width="10.140625" customWidth="1"/>
    <col min="773" max="773" width="10" customWidth="1"/>
    <col min="774" max="774" width="10.140625" customWidth="1"/>
    <col min="1025" max="1025" width="5.7109375" customWidth="1"/>
    <col min="1026" max="1026" width="32.42578125" customWidth="1"/>
    <col min="1027" max="1027" width="13" customWidth="1"/>
    <col min="1028" max="1028" width="10.140625" customWidth="1"/>
    <col min="1029" max="1029" width="10" customWidth="1"/>
    <col min="1030" max="1030" width="10.140625" customWidth="1"/>
    <col min="1281" max="1281" width="5.7109375" customWidth="1"/>
    <col min="1282" max="1282" width="32.42578125" customWidth="1"/>
    <col min="1283" max="1283" width="13" customWidth="1"/>
    <col min="1284" max="1284" width="10.140625" customWidth="1"/>
    <col min="1285" max="1285" width="10" customWidth="1"/>
    <col min="1286" max="1286" width="10.140625" customWidth="1"/>
    <col min="1537" max="1537" width="5.7109375" customWidth="1"/>
    <col min="1538" max="1538" width="32.42578125" customWidth="1"/>
    <col min="1539" max="1539" width="13" customWidth="1"/>
    <col min="1540" max="1540" width="10.140625" customWidth="1"/>
    <col min="1541" max="1541" width="10" customWidth="1"/>
    <col min="1542" max="1542" width="10.140625" customWidth="1"/>
    <col min="1793" max="1793" width="5.7109375" customWidth="1"/>
    <col min="1794" max="1794" width="32.42578125" customWidth="1"/>
    <col min="1795" max="1795" width="13" customWidth="1"/>
    <col min="1796" max="1796" width="10.140625" customWidth="1"/>
    <col min="1797" max="1797" width="10" customWidth="1"/>
    <col min="1798" max="1798" width="10.140625" customWidth="1"/>
    <col min="2049" max="2049" width="5.7109375" customWidth="1"/>
    <col min="2050" max="2050" width="32.42578125" customWidth="1"/>
    <col min="2051" max="2051" width="13" customWidth="1"/>
    <col min="2052" max="2052" width="10.140625" customWidth="1"/>
    <col min="2053" max="2053" width="10" customWidth="1"/>
    <col min="2054" max="2054" width="10.140625" customWidth="1"/>
    <col min="2305" max="2305" width="5.7109375" customWidth="1"/>
    <col min="2306" max="2306" width="32.42578125" customWidth="1"/>
    <col min="2307" max="2307" width="13" customWidth="1"/>
    <col min="2308" max="2308" width="10.140625" customWidth="1"/>
    <col min="2309" max="2309" width="10" customWidth="1"/>
    <col min="2310" max="2310" width="10.140625" customWidth="1"/>
    <col min="2561" max="2561" width="5.7109375" customWidth="1"/>
    <col min="2562" max="2562" width="32.42578125" customWidth="1"/>
    <col min="2563" max="2563" width="13" customWidth="1"/>
    <col min="2564" max="2564" width="10.140625" customWidth="1"/>
    <col min="2565" max="2565" width="10" customWidth="1"/>
    <col min="2566" max="2566" width="10.140625" customWidth="1"/>
    <col min="2817" max="2817" width="5.7109375" customWidth="1"/>
    <col min="2818" max="2818" width="32.42578125" customWidth="1"/>
    <col min="2819" max="2819" width="13" customWidth="1"/>
    <col min="2820" max="2820" width="10.140625" customWidth="1"/>
    <col min="2821" max="2821" width="10" customWidth="1"/>
    <col min="2822" max="2822" width="10.140625" customWidth="1"/>
    <col min="3073" max="3073" width="5.7109375" customWidth="1"/>
    <col min="3074" max="3074" width="32.42578125" customWidth="1"/>
    <col min="3075" max="3075" width="13" customWidth="1"/>
    <col min="3076" max="3076" width="10.140625" customWidth="1"/>
    <col min="3077" max="3077" width="10" customWidth="1"/>
    <col min="3078" max="3078" width="10.140625" customWidth="1"/>
    <col min="3329" max="3329" width="5.7109375" customWidth="1"/>
    <col min="3330" max="3330" width="32.42578125" customWidth="1"/>
    <col min="3331" max="3331" width="13" customWidth="1"/>
    <col min="3332" max="3332" width="10.140625" customWidth="1"/>
    <col min="3333" max="3333" width="10" customWidth="1"/>
    <col min="3334" max="3334" width="10.140625" customWidth="1"/>
    <col min="3585" max="3585" width="5.7109375" customWidth="1"/>
    <col min="3586" max="3586" width="32.42578125" customWidth="1"/>
    <col min="3587" max="3587" width="13" customWidth="1"/>
    <col min="3588" max="3588" width="10.140625" customWidth="1"/>
    <col min="3589" max="3589" width="10" customWidth="1"/>
    <col min="3590" max="3590" width="10.140625" customWidth="1"/>
    <col min="3841" max="3841" width="5.7109375" customWidth="1"/>
    <col min="3842" max="3842" width="32.42578125" customWidth="1"/>
    <col min="3843" max="3843" width="13" customWidth="1"/>
    <col min="3844" max="3844" width="10.140625" customWidth="1"/>
    <col min="3845" max="3845" width="10" customWidth="1"/>
    <col min="3846" max="3846" width="10.140625" customWidth="1"/>
    <col min="4097" max="4097" width="5.7109375" customWidth="1"/>
    <col min="4098" max="4098" width="32.42578125" customWidth="1"/>
    <col min="4099" max="4099" width="13" customWidth="1"/>
    <col min="4100" max="4100" width="10.140625" customWidth="1"/>
    <col min="4101" max="4101" width="10" customWidth="1"/>
    <col min="4102" max="4102" width="10.140625" customWidth="1"/>
    <col min="4353" max="4353" width="5.7109375" customWidth="1"/>
    <col min="4354" max="4354" width="32.42578125" customWidth="1"/>
    <col min="4355" max="4355" width="13" customWidth="1"/>
    <col min="4356" max="4356" width="10.140625" customWidth="1"/>
    <col min="4357" max="4357" width="10" customWidth="1"/>
    <col min="4358" max="4358" width="10.140625" customWidth="1"/>
    <col min="4609" max="4609" width="5.7109375" customWidth="1"/>
    <col min="4610" max="4610" width="32.42578125" customWidth="1"/>
    <col min="4611" max="4611" width="13" customWidth="1"/>
    <col min="4612" max="4612" width="10.140625" customWidth="1"/>
    <col min="4613" max="4613" width="10" customWidth="1"/>
    <col min="4614" max="4614" width="10.140625" customWidth="1"/>
    <col min="4865" max="4865" width="5.7109375" customWidth="1"/>
    <col min="4866" max="4866" width="32.42578125" customWidth="1"/>
    <col min="4867" max="4867" width="13" customWidth="1"/>
    <col min="4868" max="4868" width="10.140625" customWidth="1"/>
    <col min="4869" max="4869" width="10" customWidth="1"/>
    <col min="4870" max="4870" width="10.140625" customWidth="1"/>
    <col min="5121" max="5121" width="5.7109375" customWidth="1"/>
    <col min="5122" max="5122" width="32.42578125" customWidth="1"/>
    <col min="5123" max="5123" width="13" customWidth="1"/>
    <col min="5124" max="5124" width="10.140625" customWidth="1"/>
    <col min="5125" max="5125" width="10" customWidth="1"/>
    <col min="5126" max="5126" width="10.140625" customWidth="1"/>
    <col min="5377" max="5377" width="5.7109375" customWidth="1"/>
    <col min="5378" max="5378" width="32.42578125" customWidth="1"/>
    <col min="5379" max="5379" width="13" customWidth="1"/>
    <col min="5380" max="5380" width="10.140625" customWidth="1"/>
    <col min="5381" max="5381" width="10" customWidth="1"/>
    <col min="5382" max="5382" width="10.140625" customWidth="1"/>
    <col min="5633" max="5633" width="5.7109375" customWidth="1"/>
    <col min="5634" max="5634" width="32.42578125" customWidth="1"/>
    <col min="5635" max="5635" width="13" customWidth="1"/>
    <col min="5636" max="5636" width="10.140625" customWidth="1"/>
    <col min="5637" max="5637" width="10" customWidth="1"/>
    <col min="5638" max="5638" width="10.140625" customWidth="1"/>
    <col min="5889" max="5889" width="5.7109375" customWidth="1"/>
    <col min="5890" max="5890" width="32.42578125" customWidth="1"/>
    <col min="5891" max="5891" width="13" customWidth="1"/>
    <col min="5892" max="5892" width="10.140625" customWidth="1"/>
    <col min="5893" max="5893" width="10" customWidth="1"/>
    <col min="5894" max="5894" width="10.140625" customWidth="1"/>
    <col min="6145" max="6145" width="5.7109375" customWidth="1"/>
    <col min="6146" max="6146" width="32.42578125" customWidth="1"/>
    <col min="6147" max="6147" width="13" customWidth="1"/>
    <col min="6148" max="6148" width="10.140625" customWidth="1"/>
    <col min="6149" max="6149" width="10" customWidth="1"/>
    <col min="6150" max="6150" width="10.140625" customWidth="1"/>
    <col min="6401" max="6401" width="5.7109375" customWidth="1"/>
    <col min="6402" max="6402" width="32.42578125" customWidth="1"/>
    <col min="6403" max="6403" width="13" customWidth="1"/>
    <col min="6404" max="6404" width="10.140625" customWidth="1"/>
    <col min="6405" max="6405" width="10" customWidth="1"/>
    <col min="6406" max="6406" width="10.140625" customWidth="1"/>
    <col min="6657" max="6657" width="5.7109375" customWidth="1"/>
    <col min="6658" max="6658" width="32.42578125" customWidth="1"/>
    <col min="6659" max="6659" width="13" customWidth="1"/>
    <col min="6660" max="6660" width="10.140625" customWidth="1"/>
    <col min="6661" max="6661" width="10" customWidth="1"/>
    <col min="6662" max="6662" width="10.140625" customWidth="1"/>
    <col min="6913" max="6913" width="5.7109375" customWidth="1"/>
    <col min="6914" max="6914" width="32.42578125" customWidth="1"/>
    <col min="6915" max="6915" width="13" customWidth="1"/>
    <col min="6916" max="6916" width="10.140625" customWidth="1"/>
    <col min="6917" max="6917" width="10" customWidth="1"/>
    <col min="6918" max="6918" width="10.140625" customWidth="1"/>
    <col min="7169" max="7169" width="5.7109375" customWidth="1"/>
    <col min="7170" max="7170" width="32.42578125" customWidth="1"/>
    <col min="7171" max="7171" width="13" customWidth="1"/>
    <col min="7172" max="7172" width="10.140625" customWidth="1"/>
    <col min="7173" max="7173" width="10" customWidth="1"/>
    <col min="7174" max="7174" width="10.140625" customWidth="1"/>
    <col min="7425" max="7425" width="5.7109375" customWidth="1"/>
    <col min="7426" max="7426" width="32.42578125" customWidth="1"/>
    <col min="7427" max="7427" width="13" customWidth="1"/>
    <col min="7428" max="7428" width="10.140625" customWidth="1"/>
    <col min="7429" max="7429" width="10" customWidth="1"/>
    <col min="7430" max="7430" width="10.140625" customWidth="1"/>
    <col min="7681" max="7681" width="5.7109375" customWidth="1"/>
    <col min="7682" max="7682" width="32.42578125" customWidth="1"/>
    <col min="7683" max="7683" width="13" customWidth="1"/>
    <col min="7684" max="7684" width="10.140625" customWidth="1"/>
    <col min="7685" max="7685" width="10" customWidth="1"/>
    <col min="7686" max="7686" width="10.140625" customWidth="1"/>
    <col min="7937" max="7937" width="5.7109375" customWidth="1"/>
    <col min="7938" max="7938" width="32.42578125" customWidth="1"/>
    <col min="7939" max="7939" width="13" customWidth="1"/>
    <col min="7940" max="7940" width="10.140625" customWidth="1"/>
    <col min="7941" max="7941" width="10" customWidth="1"/>
    <col min="7942" max="7942" width="10.140625" customWidth="1"/>
    <col min="8193" max="8193" width="5.7109375" customWidth="1"/>
    <col min="8194" max="8194" width="32.42578125" customWidth="1"/>
    <col min="8195" max="8195" width="13" customWidth="1"/>
    <col min="8196" max="8196" width="10.140625" customWidth="1"/>
    <col min="8197" max="8197" width="10" customWidth="1"/>
    <col min="8198" max="8198" width="10.140625" customWidth="1"/>
    <col min="8449" max="8449" width="5.7109375" customWidth="1"/>
    <col min="8450" max="8450" width="32.42578125" customWidth="1"/>
    <col min="8451" max="8451" width="13" customWidth="1"/>
    <col min="8452" max="8452" width="10.140625" customWidth="1"/>
    <col min="8453" max="8453" width="10" customWidth="1"/>
    <col min="8454" max="8454" width="10.140625" customWidth="1"/>
    <col min="8705" max="8705" width="5.7109375" customWidth="1"/>
    <col min="8706" max="8706" width="32.42578125" customWidth="1"/>
    <col min="8707" max="8707" width="13" customWidth="1"/>
    <col min="8708" max="8708" width="10.140625" customWidth="1"/>
    <col min="8709" max="8709" width="10" customWidth="1"/>
    <col min="8710" max="8710" width="10.140625" customWidth="1"/>
    <col min="8961" max="8961" width="5.7109375" customWidth="1"/>
    <col min="8962" max="8962" width="32.42578125" customWidth="1"/>
    <col min="8963" max="8963" width="13" customWidth="1"/>
    <col min="8964" max="8964" width="10.140625" customWidth="1"/>
    <col min="8965" max="8965" width="10" customWidth="1"/>
    <col min="8966" max="8966" width="10.140625" customWidth="1"/>
    <col min="9217" max="9217" width="5.7109375" customWidth="1"/>
    <col min="9218" max="9218" width="32.42578125" customWidth="1"/>
    <col min="9219" max="9219" width="13" customWidth="1"/>
    <col min="9220" max="9220" width="10.140625" customWidth="1"/>
    <col min="9221" max="9221" width="10" customWidth="1"/>
    <col min="9222" max="9222" width="10.140625" customWidth="1"/>
    <col min="9473" max="9473" width="5.7109375" customWidth="1"/>
    <col min="9474" max="9474" width="32.42578125" customWidth="1"/>
    <col min="9475" max="9475" width="13" customWidth="1"/>
    <col min="9476" max="9476" width="10.140625" customWidth="1"/>
    <col min="9477" max="9477" width="10" customWidth="1"/>
    <col min="9478" max="9478" width="10.140625" customWidth="1"/>
    <col min="9729" max="9729" width="5.7109375" customWidth="1"/>
    <col min="9730" max="9730" width="32.42578125" customWidth="1"/>
    <col min="9731" max="9731" width="13" customWidth="1"/>
    <col min="9732" max="9732" width="10.140625" customWidth="1"/>
    <col min="9733" max="9733" width="10" customWidth="1"/>
    <col min="9734" max="9734" width="10.140625" customWidth="1"/>
    <col min="9985" max="9985" width="5.7109375" customWidth="1"/>
    <col min="9986" max="9986" width="32.42578125" customWidth="1"/>
    <col min="9987" max="9987" width="13" customWidth="1"/>
    <col min="9988" max="9988" width="10.140625" customWidth="1"/>
    <col min="9989" max="9989" width="10" customWidth="1"/>
    <col min="9990" max="9990" width="10.140625" customWidth="1"/>
    <col min="10241" max="10241" width="5.7109375" customWidth="1"/>
    <col min="10242" max="10242" width="32.42578125" customWidth="1"/>
    <col min="10243" max="10243" width="13" customWidth="1"/>
    <col min="10244" max="10244" width="10.140625" customWidth="1"/>
    <col min="10245" max="10245" width="10" customWidth="1"/>
    <col min="10246" max="10246" width="10.140625" customWidth="1"/>
    <col min="10497" max="10497" width="5.7109375" customWidth="1"/>
    <col min="10498" max="10498" width="32.42578125" customWidth="1"/>
    <col min="10499" max="10499" width="13" customWidth="1"/>
    <col min="10500" max="10500" width="10.140625" customWidth="1"/>
    <col min="10501" max="10501" width="10" customWidth="1"/>
    <col min="10502" max="10502" width="10.140625" customWidth="1"/>
    <col min="10753" max="10753" width="5.7109375" customWidth="1"/>
    <col min="10754" max="10754" width="32.42578125" customWidth="1"/>
    <col min="10755" max="10755" width="13" customWidth="1"/>
    <col min="10756" max="10756" width="10.140625" customWidth="1"/>
    <col min="10757" max="10757" width="10" customWidth="1"/>
    <col min="10758" max="10758" width="10.140625" customWidth="1"/>
    <col min="11009" max="11009" width="5.7109375" customWidth="1"/>
    <col min="11010" max="11010" width="32.42578125" customWidth="1"/>
    <col min="11011" max="11011" width="13" customWidth="1"/>
    <col min="11012" max="11012" width="10.140625" customWidth="1"/>
    <col min="11013" max="11013" width="10" customWidth="1"/>
    <col min="11014" max="11014" width="10.140625" customWidth="1"/>
    <col min="11265" max="11265" width="5.7109375" customWidth="1"/>
    <col min="11266" max="11266" width="32.42578125" customWidth="1"/>
    <col min="11267" max="11267" width="13" customWidth="1"/>
    <col min="11268" max="11268" width="10.140625" customWidth="1"/>
    <col min="11269" max="11269" width="10" customWidth="1"/>
    <col min="11270" max="11270" width="10.140625" customWidth="1"/>
    <col min="11521" max="11521" width="5.7109375" customWidth="1"/>
    <col min="11522" max="11522" width="32.42578125" customWidth="1"/>
    <col min="11523" max="11523" width="13" customWidth="1"/>
    <col min="11524" max="11524" width="10.140625" customWidth="1"/>
    <col min="11525" max="11525" width="10" customWidth="1"/>
    <col min="11526" max="11526" width="10.140625" customWidth="1"/>
    <col min="11777" max="11777" width="5.7109375" customWidth="1"/>
    <col min="11778" max="11778" width="32.42578125" customWidth="1"/>
    <col min="11779" max="11779" width="13" customWidth="1"/>
    <col min="11780" max="11780" width="10.140625" customWidth="1"/>
    <col min="11781" max="11781" width="10" customWidth="1"/>
    <col min="11782" max="11782" width="10.140625" customWidth="1"/>
    <col min="12033" max="12033" width="5.7109375" customWidth="1"/>
    <col min="12034" max="12034" width="32.42578125" customWidth="1"/>
    <col min="12035" max="12035" width="13" customWidth="1"/>
    <col min="12036" max="12036" width="10.140625" customWidth="1"/>
    <col min="12037" max="12037" width="10" customWidth="1"/>
    <col min="12038" max="12038" width="10.140625" customWidth="1"/>
    <col min="12289" max="12289" width="5.7109375" customWidth="1"/>
    <col min="12290" max="12290" width="32.42578125" customWidth="1"/>
    <col min="12291" max="12291" width="13" customWidth="1"/>
    <col min="12292" max="12292" width="10.140625" customWidth="1"/>
    <col min="12293" max="12293" width="10" customWidth="1"/>
    <col min="12294" max="12294" width="10.140625" customWidth="1"/>
    <col min="12545" max="12545" width="5.7109375" customWidth="1"/>
    <col min="12546" max="12546" width="32.42578125" customWidth="1"/>
    <col min="12547" max="12547" width="13" customWidth="1"/>
    <col min="12548" max="12548" width="10.140625" customWidth="1"/>
    <col min="12549" max="12549" width="10" customWidth="1"/>
    <col min="12550" max="12550" width="10.140625" customWidth="1"/>
    <col min="12801" max="12801" width="5.7109375" customWidth="1"/>
    <col min="12802" max="12802" width="32.42578125" customWidth="1"/>
    <col min="12803" max="12803" width="13" customWidth="1"/>
    <col min="12804" max="12804" width="10.140625" customWidth="1"/>
    <col min="12805" max="12805" width="10" customWidth="1"/>
    <col min="12806" max="12806" width="10.140625" customWidth="1"/>
    <col min="13057" max="13057" width="5.7109375" customWidth="1"/>
    <col min="13058" max="13058" width="32.42578125" customWidth="1"/>
    <col min="13059" max="13059" width="13" customWidth="1"/>
    <col min="13060" max="13060" width="10.140625" customWidth="1"/>
    <col min="13061" max="13061" width="10" customWidth="1"/>
    <col min="13062" max="13062" width="10.140625" customWidth="1"/>
    <col min="13313" max="13313" width="5.7109375" customWidth="1"/>
    <col min="13314" max="13314" width="32.42578125" customWidth="1"/>
    <col min="13315" max="13315" width="13" customWidth="1"/>
    <col min="13316" max="13316" width="10.140625" customWidth="1"/>
    <col min="13317" max="13317" width="10" customWidth="1"/>
    <col min="13318" max="13318" width="10.140625" customWidth="1"/>
    <col min="13569" max="13569" width="5.7109375" customWidth="1"/>
    <col min="13570" max="13570" width="32.42578125" customWidth="1"/>
    <col min="13571" max="13571" width="13" customWidth="1"/>
    <col min="13572" max="13572" width="10.140625" customWidth="1"/>
    <col min="13573" max="13573" width="10" customWidth="1"/>
    <col min="13574" max="13574" width="10.140625" customWidth="1"/>
    <col min="13825" max="13825" width="5.7109375" customWidth="1"/>
    <col min="13826" max="13826" width="32.42578125" customWidth="1"/>
    <col min="13827" max="13827" width="13" customWidth="1"/>
    <col min="13828" max="13828" width="10.140625" customWidth="1"/>
    <col min="13829" max="13829" width="10" customWidth="1"/>
    <col min="13830" max="13830" width="10.140625" customWidth="1"/>
    <col min="14081" max="14081" width="5.7109375" customWidth="1"/>
    <col min="14082" max="14082" width="32.42578125" customWidth="1"/>
    <col min="14083" max="14083" width="13" customWidth="1"/>
    <col min="14084" max="14084" width="10.140625" customWidth="1"/>
    <col min="14085" max="14085" width="10" customWidth="1"/>
    <col min="14086" max="14086" width="10.140625" customWidth="1"/>
    <col min="14337" max="14337" width="5.7109375" customWidth="1"/>
    <col min="14338" max="14338" width="32.42578125" customWidth="1"/>
    <col min="14339" max="14339" width="13" customWidth="1"/>
    <col min="14340" max="14340" width="10.140625" customWidth="1"/>
    <col min="14341" max="14341" width="10" customWidth="1"/>
    <col min="14342" max="14342" width="10.140625" customWidth="1"/>
    <col min="14593" max="14593" width="5.7109375" customWidth="1"/>
    <col min="14594" max="14594" width="32.42578125" customWidth="1"/>
    <col min="14595" max="14595" width="13" customWidth="1"/>
    <col min="14596" max="14596" width="10.140625" customWidth="1"/>
    <col min="14597" max="14597" width="10" customWidth="1"/>
    <col min="14598" max="14598" width="10.140625" customWidth="1"/>
    <col min="14849" max="14849" width="5.7109375" customWidth="1"/>
    <col min="14850" max="14850" width="32.42578125" customWidth="1"/>
    <col min="14851" max="14851" width="13" customWidth="1"/>
    <col min="14852" max="14852" width="10.140625" customWidth="1"/>
    <col min="14853" max="14853" width="10" customWidth="1"/>
    <col min="14854" max="14854" width="10.140625" customWidth="1"/>
    <col min="15105" max="15105" width="5.7109375" customWidth="1"/>
    <col min="15106" max="15106" width="32.42578125" customWidth="1"/>
    <col min="15107" max="15107" width="13" customWidth="1"/>
    <col min="15108" max="15108" width="10.140625" customWidth="1"/>
    <col min="15109" max="15109" width="10" customWidth="1"/>
    <col min="15110" max="15110" width="10.140625" customWidth="1"/>
    <col min="15361" max="15361" width="5.7109375" customWidth="1"/>
    <col min="15362" max="15362" width="32.42578125" customWidth="1"/>
    <col min="15363" max="15363" width="13" customWidth="1"/>
    <col min="15364" max="15364" width="10.140625" customWidth="1"/>
    <col min="15365" max="15365" width="10" customWidth="1"/>
    <col min="15366" max="15366" width="10.140625" customWidth="1"/>
    <col min="15617" max="15617" width="5.7109375" customWidth="1"/>
    <col min="15618" max="15618" width="32.42578125" customWidth="1"/>
    <col min="15619" max="15619" width="13" customWidth="1"/>
    <col min="15620" max="15620" width="10.140625" customWidth="1"/>
    <col min="15621" max="15621" width="10" customWidth="1"/>
    <col min="15622" max="15622" width="10.140625" customWidth="1"/>
    <col min="15873" max="15873" width="5.7109375" customWidth="1"/>
    <col min="15874" max="15874" width="32.42578125" customWidth="1"/>
    <col min="15875" max="15875" width="13" customWidth="1"/>
    <col min="15876" max="15876" width="10.140625" customWidth="1"/>
    <col min="15877" max="15877" width="10" customWidth="1"/>
    <col min="15878" max="15878" width="10.140625" customWidth="1"/>
    <col min="16129" max="16129" width="5.7109375" customWidth="1"/>
    <col min="16130" max="16130" width="32.42578125" customWidth="1"/>
    <col min="16131" max="16131" width="13" customWidth="1"/>
    <col min="16132" max="16132" width="10.140625" customWidth="1"/>
    <col min="16133" max="16133" width="10" customWidth="1"/>
    <col min="16134" max="16134" width="10.140625" customWidth="1"/>
  </cols>
  <sheetData>
    <row r="1" spans="1:7" x14ac:dyDescent="0.25">
      <c r="A1" s="241" t="s">
        <v>76</v>
      </c>
      <c r="B1" s="24"/>
      <c r="C1" s="405"/>
      <c r="D1" s="405"/>
      <c r="E1" s="405"/>
      <c r="F1" s="405"/>
    </row>
    <row r="2" spans="1:7" ht="12" customHeight="1" x14ac:dyDescent="0.25"/>
    <row r="3" spans="1:7" x14ac:dyDescent="0.25">
      <c r="A3" s="352" t="s">
        <v>82</v>
      </c>
      <c r="B3" s="352"/>
      <c r="C3" s="352"/>
      <c r="D3" s="352"/>
      <c r="E3" s="31"/>
    </row>
    <row r="4" spans="1:7" x14ac:dyDescent="0.25">
      <c r="A4" s="353"/>
      <c r="B4" s="353"/>
      <c r="C4" s="353"/>
      <c r="D4" s="353"/>
      <c r="E4" s="31"/>
    </row>
    <row r="5" spans="1:7" ht="32.25" customHeight="1" x14ac:dyDescent="0.25">
      <c r="A5" s="411" t="s">
        <v>104</v>
      </c>
      <c r="B5" s="411"/>
      <c r="C5" s="412" t="s">
        <v>522</v>
      </c>
      <c r="D5" s="412"/>
    </row>
    <row r="6" spans="1:7" x14ac:dyDescent="0.25">
      <c r="A6" s="35" t="s">
        <v>83</v>
      </c>
      <c r="B6" s="77"/>
      <c r="C6" s="36" t="s">
        <v>483</v>
      </c>
      <c r="D6" s="79"/>
    </row>
    <row r="7" spans="1:7" x14ac:dyDescent="0.25">
      <c r="A7" s="35" t="s">
        <v>84</v>
      </c>
      <c r="B7" s="77"/>
      <c r="C7" s="36" t="s">
        <v>85</v>
      </c>
      <c r="D7" s="79"/>
    </row>
    <row r="8" spans="1:7" x14ac:dyDescent="0.25">
      <c r="A8" s="35" t="s">
        <v>86</v>
      </c>
      <c r="B8" s="77"/>
      <c r="C8" s="167" t="s">
        <v>429</v>
      </c>
      <c r="D8" s="79"/>
    </row>
    <row r="9" spans="1:7" ht="15.75" thickBot="1" x14ac:dyDescent="0.3">
      <c r="A9" s="31"/>
      <c r="B9" s="31"/>
      <c r="C9" s="31"/>
      <c r="D9" s="31"/>
      <c r="E9" s="31"/>
    </row>
    <row r="10" spans="1:7" x14ac:dyDescent="0.25">
      <c r="A10" s="406" t="s">
        <v>379</v>
      </c>
      <c r="B10" s="407"/>
      <c r="C10" s="402" t="s">
        <v>339</v>
      </c>
      <c r="D10" s="363" t="s">
        <v>28</v>
      </c>
      <c r="E10" s="409" t="s">
        <v>380</v>
      </c>
      <c r="F10" s="402" t="s">
        <v>21</v>
      </c>
      <c r="G10" s="396" t="s">
        <v>93</v>
      </c>
    </row>
    <row r="11" spans="1:7" x14ac:dyDescent="0.25">
      <c r="A11" s="408"/>
      <c r="B11" s="379"/>
      <c r="C11" s="403"/>
      <c r="D11" s="364"/>
      <c r="E11" s="410"/>
      <c r="F11" s="403"/>
      <c r="G11" s="397"/>
    </row>
    <row r="12" spans="1:7" x14ac:dyDescent="0.25">
      <c r="A12" s="408"/>
      <c r="B12" s="379"/>
      <c r="C12" s="39" t="s">
        <v>88</v>
      </c>
      <c r="D12" s="39" t="s">
        <v>89</v>
      </c>
      <c r="E12" s="39" t="s">
        <v>90</v>
      </c>
      <c r="F12" s="39" t="s">
        <v>91</v>
      </c>
      <c r="G12" s="72" t="s">
        <v>94</v>
      </c>
    </row>
    <row r="13" spans="1:7" s="20" customFormat="1" ht="15" customHeight="1" x14ac:dyDescent="0.25">
      <c r="A13" s="393" t="s">
        <v>68</v>
      </c>
      <c r="B13" s="394"/>
      <c r="C13" s="394"/>
      <c r="D13" s="394"/>
      <c r="E13" s="394"/>
      <c r="F13" s="394"/>
      <c r="G13" s="395"/>
    </row>
    <row r="14" spans="1:7" ht="18" customHeight="1" x14ac:dyDescent="0.25">
      <c r="A14" s="73" t="s">
        <v>88</v>
      </c>
      <c r="B14" s="41">
        <v>1</v>
      </c>
      <c r="C14" s="79"/>
      <c r="D14" s="79"/>
      <c r="E14" s="79"/>
      <c r="F14" s="305" t="str">
        <f>IF($E$24=0,"--",E14/$E$24)</f>
        <v>--</v>
      </c>
      <c r="G14" s="85"/>
    </row>
    <row r="15" spans="1:7" ht="18" customHeight="1" x14ac:dyDescent="0.25">
      <c r="A15" s="73" t="s">
        <v>89</v>
      </c>
      <c r="B15" s="41">
        <v>2</v>
      </c>
      <c r="C15" s="79"/>
      <c r="D15" s="79"/>
      <c r="E15" s="79"/>
      <c r="F15" s="305" t="str">
        <f t="shared" ref="F15:F23" si="0">IF($E$24=0,"--",E15/$E$24)</f>
        <v>--</v>
      </c>
      <c r="G15" s="85"/>
    </row>
    <row r="16" spans="1:7" ht="18" customHeight="1" x14ac:dyDescent="0.25">
      <c r="A16" s="73" t="s">
        <v>90</v>
      </c>
      <c r="B16" s="41">
        <v>3</v>
      </c>
      <c r="C16" s="79"/>
      <c r="D16" s="79"/>
      <c r="E16" s="79"/>
      <c r="F16" s="305" t="str">
        <f t="shared" si="0"/>
        <v>--</v>
      </c>
      <c r="G16" s="85"/>
    </row>
    <row r="17" spans="1:7" ht="18" customHeight="1" x14ac:dyDescent="0.25">
      <c r="A17" s="73" t="s">
        <v>91</v>
      </c>
      <c r="B17" s="41">
        <v>4</v>
      </c>
      <c r="C17" s="79"/>
      <c r="D17" s="79"/>
      <c r="E17" s="79"/>
      <c r="F17" s="305" t="str">
        <f t="shared" si="0"/>
        <v>--</v>
      </c>
      <c r="G17" s="85"/>
    </row>
    <row r="18" spans="1:7" ht="18" customHeight="1" x14ac:dyDescent="0.25">
      <c r="A18" s="73" t="s">
        <v>94</v>
      </c>
      <c r="B18" s="41">
        <v>5</v>
      </c>
      <c r="C18" s="79"/>
      <c r="D18" s="79"/>
      <c r="E18" s="79"/>
      <c r="F18" s="305" t="str">
        <f t="shared" si="0"/>
        <v>--</v>
      </c>
      <c r="G18" s="85"/>
    </row>
    <row r="19" spans="1:7" ht="18" customHeight="1" x14ac:dyDescent="0.25">
      <c r="A19" s="73" t="s">
        <v>95</v>
      </c>
      <c r="B19" s="41">
        <v>6</v>
      </c>
      <c r="C19" s="79"/>
      <c r="D19" s="79"/>
      <c r="E19" s="79"/>
      <c r="F19" s="305" t="str">
        <f t="shared" si="0"/>
        <v>--</v>
      </c>
      <c r="G19" s="85"/>
    </row>
    <row r="20" spans="1:7" ht="18" customHeight="1" x14ac:dyDescent="0.25">
      <c r="A20" s="73" t="s">
        <v>96</v>
      </c>
      <c r="B20" s="41">
        <v>7</v>
      </c>
      <c r="C20" s="79"/>
      <c r="D20" s="79"/>
      <c r="E20" s="79"/>
      <c r="F20" s="305" t="str">
        <f t="shared" si="0"/>
        <v>--</v>
      </c>
      <c r="G20" s="85"/>
    </row>
    <row r="21" spans="1:7" ht="18" customHeight="1" x14ac:dyDescent="0.25">
      <c r="A21" s="73" t="s">
        <v>97</v>
      </c>
      <c r="B21" s="41">
        <v>8</v>
      </c>
      <c r="C21" s="79"/>
      <c r="D21" s="79"/>
      <c r="E21" s="79"/>
      <c r="F21" s="305" t="str">
        <f t="shared" si="0"/>
        <v>--</v>
      </c>
      <c r="G21" s="85"/>
    </row>
    <row r="22" spans="1:7" ht="18" customHeight="1" x14ac:dyDescent="0.25">
      <c r="A22" s="73" t="s">
        <v>98</v>
      </c>
      <c r="B22" s="41">
        <v>9</v>
      </c>
      <c r="C22" s="79"/>
      <c r="D22" s="79"/>
      <c r="E22" s="79"/>
      <c r="F22" s="305" t="str">
        <f t="shared" si="0"/>
        <v>--</v>
      </c>
      <c r="G22" s="85"/>
    </row>
    <row r="23" spans="1:7" ht="18" customHeight="1" x14ac:dyDescent="0.25">
      <c r="A23" s="73">
        <v>100</v>
      </c>
      <c r="B23" s="41">
        <v>10</v>
      </c>
      <c r="C23" s="79"/>
      <c r="D23" s="79"/>
      <c r="E23" s="79"/>
      <c r="F23" s="305" t="str">
        <f t="shared" si="0"/>
        <v>--</v>
      </c>
      <c r="G23" s="85"/>
    </row>
    <row r="24" spans="1:7" ht="18" customHeight="1" thickBot="1" x14ac:dyDescent="0.3">
      <c r="A24" s="107">
        <v>110</v>
      </c>
      <c r="B24" s="118" t="s">
        <v>34</v>
      </c>
      <c r="C24" s="116"/>
      <c r="D24" s="116"/>
      <c r="E24" s="273">
        <f>SUM(E14:E23)</f>
        <v>0</v>
      </c>
      <c r="F24" s="306">
        <f>SUM(F14:F23)</f>
        <v>0</v>
      </c>
      <c r="G24" s="117"/>
    </row>
    <row r="25" spans="1:7" ht="15.75" thickBot="1" x14ac:dyDescent="0.3">
      <c r="A25" s="24"/>
      <c r="B25" s="24"/>
      <c r="C25" s="24"/>
      <c r="D25" s="24"/>
      <c r="E25" s="24"/>
      <c r="F25" s="24"/>
    </row>
    <row r="26" spans="1:7" ht="15" customHeight="1" x14ac:dyDescent="0.25">
      <c r="A26" s="356" t="s">
        <v>381</v>
      </c>
      <c r="B26" s="390"/>
      <c r="C26" s="119" t="s">
        <v>380</v>
      </c>
      <c r="D26" s="24"/>
      <c r="E26" s="24"/>
    </row>
    <row r="27" spans="1:7" ht="13.5" customHeight="1" x14ac:dyDescent="0.25">
      <c r="A27" s="391"/>
      <c r="B27" s="392"/>
      <c r="C27" s="120" t="s">
        <v>88</v>
      </c>
      <c r="D27" s="24"/>
      <c r="E27" s="24"/>
      <c r="F27" s="24"/>
    </row>
    <row r="28" spans="1:7" x14ac:dyDescent="0.25">
      <c r="A28" s="121" t="s">
        <v>88</v>
      </c>
      <c r="B28" s="52" t="s">
        <v>101</v>
      </c>
      <c r="C28" s="307">
        <f>C29+C30</f>
        <v>0</v>
      </c>
      <c r="D28" s="24"/>
      <c r="E28" s="24"/>
      <c r="F28" s="24"/>
    </row>
    <row r="29" spans="1:7" x14ac:dyDescent="0.25">
      <c r="A29" s="121" t="s">
        <v>89</v>
      </c>
      <c r="B29" s="37" t="s">
        <v>102</v>
      </c>
      <c r="C29" s="111"/>
      <c r="D29" s="24"/>
      <c r="E29" s="24"/>
      <c r="F29" s="24"/>
    </row>
    <row r="30" spans="1:7" ht="15.75" thickBot="1" x14ac:dyDescent="0.3">
      <c r="A30" s="122" t="s">
        <v>90</v>
      </c>
      <c r="B30" s="112" t="s">
        <v>103</v>
      </c>
      <c r="C30" s="113"/>
      <c r="D30" s="24"/>
      <c r="E30" s="24"/>
      <c r="F30" s="24"/>
    </row>
    <row r="31" spans="1:7" ht="14.25" customHeight="1" x14ac:dyDescent="0.25">
      <c r="D31" s="24"/>
      <c r="E31" s="24"/>
      <c r="F31" s="24"/>
    </row>
    <row r="32" spans="1:7" ht="14.25" customHeight="1" x14ac:dyDescent="0.25">
      <c r="D32" s="24"/>
      <c r="E32" s="24"/>
      <c r="F32" s="24"/>
    </row>
    <row r="33" spans="1:6" ht="14.25" customHeight="1" x14ac:dyDescent="0.25">
      <c r="A33" s="348" t="s">
        <v>99</v>
      </c>
      <c r="B33" s="350"/>
      <c r="E33" s="24"/>
      <c r="F33" s="24"/>
    </row>
    <row r="34" spans="1:6" ht="14.25" customHeight="1" x14ac:dyDescent="0.25">
      <c r="E34" s="24"/>
      <c r="F34" s="24"/>
    </row>
    <row r="35" spans="1:6" ht="14.25" customHeight="1" x14ac:dyDescent="0.25">
      <c r="A35" s="404" t="s">
        <v>100</v>
      </c>
      <c r="B35" s="404"/>
      <c r="E35" s="24"/>
      <c r="F35" s="24"/>
    </row>
    <row r="36" spans="1:6" ht="14.25" customHeight="1" x14ac:dyDescent="0.25">
      <c r="E36" s="24"/>
      <c r="F36" s="24"/>
    </row>
    <row r="37" spans="1:6" ht="14.25" customHeight="1" x14ac:dyDescent="0.25">
      <c r="A37" s="348" t="s">
        <v>99</v>
      </c>
      <c r="B37" s="350"/>
      <c r="E37" s="2"/>
      <c r="F37" s="2"/>
    </row>
    <row r="38" spans="1:6" ht="14.25" customHeight="1" x14ac:dyDescent="0.25">
      <c r="E38" s="2"/>
      <c r="F38" s="2"/>
    </row>
    <row r="39" spans="1:6" ht="14.25" customHeight="1" x14ac:dyDescent="0.25">
      <c r="A39" s="404" t="s">
        <v>100</v>
      </c>
      <c r="B39" s="404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</sheetData>
  <sheetProtection sheet="1" objects="1" scenarios="1"/>
  <mergeCells count="16">
    <mergeCell ref="C1:F1"/>
    <mergeCell ref="A10:B12"/>
    <mergeCell ref="C10:C11"/>
    <mergeCell ref="D10:D11"/>
    <mergeCell ref="E10:E11"/>
    <mergeCell ref="F10:F11"/>
    <mergeCell ref="A3:D4"/>
    <mergeCell ref="A5:B5"/>
    <mergeCell ref="C5:D5"/>
    <mergeCell ref="A35:B35"/>
    <mergeCell ref="A37:B37"/>
    <mergeCell ref="A39:B39"/>
    <mergeCell ref="G10:G11"/>
    <mergeCell ref="A13:G13"/>
    <mergeCell ref="A33:B33"/>
    <mergeCell ref="A26:B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9"/>
  <sheetViews>
    <sheetView zoomScale="115" zoomScaleNormal="115" workbookViewId="0">
      <selection activeCell="D64" sqref="D64"/>
    </sheetView>
  </sheetViews>
  <sheetFormatPr defaultRowHeight="15" x14ac:dyDescent="0.25"/>
  <cols>
    <col min="1" max="1" width="8.7109375" customWidth="1"/>
    <col min="2" max="2" width="74.7109375" customWidth="1"/>
    <col min="3" max="3" width="16.7109375" customWidth="1"/>
    <col min="4" max="4" width="16.85546875" customWidth="1"/>
    <col min="251" max="251" width="6.140625" customWidth="1"/>
    <col min="252" max="252" width="48.28515625" customWidth="1"/>
    <col min="253" max="253" width="28.7109375" bestFit="1" customWidth="1"/>
    <col min="507" max="507" width="6.140625" customWidth="1"/>
    <col min="508" max="508" width="48.28515625" customWidth="1"/>
    <col min="509" max="509" width="28.7109375" bestFit="1" customWidth="1"/>
    <col min="763" max="763" width="6.140625" customWidth="1"/>
    <col min="764" max="764" width="48.28515625" customWidth="1"/>
    <col min="765" max="765" width="28.7109375" bestFit="1" customWidth="1"/>
    <col min="1019" max="1019" width="6.140625" customWidth="1"/>
    <col min="1020" max="1020" width="48.28515625" customWidth="1"/>
    <col min="1021" max="1021" width="28.7109375" bestFit="1" customWidth="1"/>
    <col min="1275" max="1275" width="6.140625" customWidth="1"/>
    <col min="1276" max="1276" width="48.28515625" customWidth="1"/>
    <col min="1277" max="1277" width="28.7109375" bestFit="1" customWidth="1"/>
    <col min="1531" max="1531" width="6.140625" customWidth="1"/>
    <col min="1532" max="1532" width="48.28515625" customWidth="1"/>
    <col min="1533" max="1533" width="28.7109375" bestFit="1" customWidth="1"/>
    <col min="1787" max="1787" width="6.140625" customWidth="1"/>
    <col min="1788" max="1788" width="48.28515625" customWidth="1"/>
    <col min="1789" max="1789" width="28.7109375" bestFit="1" customWidth="1"/>
    <col min="2043" max="2043" width="6.140625" customWidth="1"/>
    <col min="2044" max="2044" width="48.28515625" customWidth="1"/>
    <col min="2045" max="2045" width="28.7109375" bestFit="1" customWidth="1"/>
    <col min="2299" max="2299" width="6.140625" customWidth="1"/>
    <col min="2300" max="2300" width="48.28515625" customWidth="1"/>
    <col min="2301" max="2301" width="28.7109375" bestFit="1" customWidth="1"/>
    <col min="2555" max="2555" width="6.140625" customWidth="1"/>
    <col min="2556" max="2556" width="48.28515625" customWidth="1"/>
    <col min="2557" max="2557" width="28.7109375" bestFit="1" customWidth="1"/>
    <col min="2811" max="2811" width="6.140625" customWidth="1"/>
    <col min="2812" max="2812" width="48.28515625" customWidth="1"/>
    <col min="2813" max="2813" width="28.7109375" bestFit="1" customWidth="1"/>
    <col min="3067" max="3067" width="6.140625" customWidth="1"/>
    <col min="3068" max="3068" width="48.28515625" customWidth="1"/>
    <col min="3069" max="3069" width="28.7109375" bestFit="1" customWidth="1"/>
    <col min="3323" max="3323" width="6.140625" customWidth="1"/>
    <col min="3324" max="3324" width="48.28515625" customWidth="1"/>
    <col min="3325" max="3325" width="28.7109375" bestFit="1" customWidth="1"/>
    <col min="3579" max="3579" width="6.140625" customWidth="1"/>
    <col min="3580" max="3580" width="48.28515625" customWidth="1"/>
    <col min="3581" max="3581" width="28.7109375" bestFit="1" customWidth="1"/>
    <col min="3835" max="3835" width="6.140625" customWidth="1"/>
    <col min="3836" max="3836" width="48.28515625" customWidth="1"/>
    <col min="3837" max="3837" width="28.7109375" bestFit="1" customWidth="1"/>
    <col min="4091" max="4091" width="6.140625" customWidth="1"/>
    <col min="4092" max="4092" width="48.28515625" customWidth="1"/>
    <col min="4093" max="4093" width="28.7109375" bestFit="1" customWidth="1"/>
    <col min="4347" max="4347" width="6.140625" customWidth="1"/>
    <col min="4348" max="4348" width="48.28515625" customWidth="1"/>
    <col min="4349" max="4349" width="28.7109375" bestFit="1" customWidth="1"/>
    <col min="4603" max="4603" width="6.140625" customWidth="1"/>
    <col min="4604" max="4604" width="48.28515625" customWidth="1"/>
    <col min="4605" max="4605" width="28.7109375" bestFit="1" customWidth="1"/>
    <col min="4859" max="4859" width="6.140625" customWidth="1"/>
    <col min="4860" max="4860" width="48.28515625" customWidth="1"/>
    <col min="4861" max="4861" width="28.7109375" bestFit="1" customWidth="1"/>
    <col min="5115" max="5115" width="6.140625" customWidth="1"/>
    <col min="5116" max="5116" width="48.28515625" customWidth="1"/>
    <col min="5117" max="5117" width="28.7109375" bestFit="1" customWidth="1"/>
    <col min="5371" max="5371" width="6.140625" customWidth="1"/>
    <col min="5372" max="5372" width="48.28515625" customWidth="1"/>
    <col min="5373" max="5373" width="28.7109375" bestFit="1" customWidth="1"/>
    <col min="5627" max="5627" width="6.140625" customWidth="1"/>
    <col min="5628" max="5628" width="48.28515625" customWidth="1"/>
    <col min="5629" max="5629" width="28.7109375" bestFit="1" customWidth="1"/>
    <col min="5883" max="5883" width="6.140625" customWidth="1"/>
    <col min="5884" max="5884" width="48.28515625" customWidth="1"/>
    <col min="5885" max="5885" width="28.7109375" bestFit="1" customWidth="1"/>
    <col min="6139" max="6139" width="6.140625" customWidth="1"/>
    <col min="6140" max="6140" width="48.28515625" customWidth="1"/>
    <col min="6141" max="6141" width="28.7109375" bestFit="1" customWidth="1"/>
    <col min="6395" max="6395" width="6.140625" customWidth="1"/>
    <col min="6396" max="6396" width="48.28515625" customWidth="1"/>
    <col min="6397" max="6397" width="28.7109375" bestFit="1" customWidth="1"/>
    <col min="6651" max="6651" width="6.140625" customWidth="1"/>
    <col min="6652" max="6652" width="48.28515625" customWidth="1"/>
    <col min="6653" max="6653" width="28.7109375" bestFit="1" customWidth="1"/>
    <col min="6907" max="6907" width="6.140625" customWidth="1"/>
    <col min="6908" max="6908" width="48.28515625" customWidth="1"/>
    <col min="6909" max="6909" width="28.7109375" bestFit="1" customWidth="1"/>
    <col min="7163" max="7163" width="6.140625" customWidth="1"/>
    <col min="7164" max="7164" width="48.28515625" customWidth="1"/>
    <col min="7165" max="7165" width="28.7109375" bestFit="1" customWidth="1"/>
    <col min="7419" max="7419" width="6.140625" customWidth="1"/>
    <col min="7420" max="7420" width="48.28515625" customWidth="1"/>
    <col min="7421" max="7421" width="28.7109375" bestFit="1" customWidth="1"/>
    <col min="7675" max="7675" width="6.140625" customWidth="1"/>
    <col min="7676" max="7676" width="48.28515625" customWidth="1"/>
    <col min="7677" max="7677" width="28.7109375" bestFit="1" customWidth="1"/>
    <col min="7931" max="7931" width="6.140625" customWidth="1"/>
    <col min="7932" max="7932" width="48.28515625" customWidth="1"/>
    <col min="7933" max="7933" width="28.7109375" bestFit="1" customWidth="1"/>
    <col min="8187" max="8187" width="6.140625" customWidth="1"/>
    <col min="8188" max="8188" width="48.28515625" customWidth="1"/>
    <col min="8189" max="8189" width="28.7109375" bestFit="1" customWidth="1"/>
    <col min="8443" max="8443" width="6.140625" customWidth="1"/>
    <col min="8444" max="8444" width="48.28515625" customWidth="1"/>
    <col min="8445" max="8445" width="28.7109375" bestFit="1" customWidth="1"/>
    <col min="8699" max="8699" width="6.140625" customWidth="1"/>
    <col min="8700" max="8700" width="48.28515625" customWidth="1"/>
    <col min="8701" max="8701" width="28.7109375" bestFit="1" customWidth="1"/>
    <col min="8955" max="8955" width="6.140625" customWidth="1"/>
    <col min="8956" max="8956" width="48.28515625" customWidth="1"/>
    <col min="8957" max="8957" width="28.7109375" bestFit="1" customWidth="1"/>
    <col min="9211" max="9211" width="6.140625" customWidth="1"/>
    <col min="9212" max="9212" width="48.28515625" customWidth="1"/>
    <col min="9213" max="9213" width="28.7109375" bestFit="1" customWidth="1"/>
    <col min="9467" max="9467" width="6.140625" customWidth="1"/>
    <col min="9468" max="9468" width="48.28515625" customWidth="1"/>
    <col min="9469" max="9469" width="28.7109375" bestFit="1" customWidth="1"/>
    <col min="9723" max="9723" width="6.140625" customWidth="1"/>
    <col min="9724" max="9724" width="48.28515625" customWidth="1"/>
    <col min="9725" max="9725" width="28.7109375" bestFit="1" customWidth="1"/>
    <col min="9979" max="9979" width="6.140625" customWidth="1"/>
    <col min="9980" max="9980" width="48.28515625" customWidth="1"/>
    <col min="9981" max="9981" width="28.7109375" bestFit="1" customWidth="1"/>
    <col min="10235" max="10235" width="6.140625" customWidth="1"/>
    <col min="10236" max="10236" width="48.28515625" customWidth="1"/>
    <col min="10237" max="10237" width="28.7109375" bestFit="1" customWidth="1"/>
    <col min="10491" max="10491" width="6.140625" customWidth="1"/>
    <col min="10492" max="10492" width="48.28515625" customWidth="1"/>
    <col min="10493" max="10493" width="28.7109375" bestFit="1" customWidth="1"/>
    <col min="10747" max="10747" width="6.140625" customWidth="1"/>
    <col min="10748" max="10748" width="48.28515625" customWidth="1"/>
    <col min="10749" max="10749" width="28.7109375" bestFit="1" customWidth="1"/>
    <col min="11003" max="11003" width="6.140625" customWidth="1"/>
    <col min="11004" max="11004" width="48.28515625" customWidth="1"/>
    <col min="11005" max="11005" width="28.7109375" bestFit="1" customWidth="1"/>
    <col min="11259" max="11259" width="6.140625" customWidth="1"/>
    <col min="11260" max="11260" width="48.28515625" customWidth="1"/>
    <col min="11261" max="11261" width="28.7109375" bestFit="1" customWidth="1"/>
    <col min="11515" max="11515" width="6.140625" customWidth="1"/>
    <col min="11516" max="11516" width="48.28515625" customWidth="1"/>
    <col min="11517" max="11517" width="28.7109375" bestFit="1" customWidth="1"/>
    <col min="11771" max="11771" width="6.140625" customWidth="1"/>
    <col min="11772" max="11772" width="48.28515625" customWidth="1"/>
    <col min="11773" max="11773" width="28.7109375" bestFit="1" customWidth="1"/>
    <col min="12027" max="12027" width="6.140625" customWidth="1"/>
    <col min="12028" max="12028" width="48.28515625" customWidth="1"/>
    <col min="12029" max="12029" width="28.7109375" bestFit="1" customWidth="1"/>
    <col min="12283" max="12283" width="6.140625" customWidth="1"/>
    <col min="12284" max="12284" width="48.28515625" customWidth="1"/>
    <col min="12285" max="12285" width="28.7109375" bestFit="1" customWidth="1"/>
    <col min="12539" max="12539" width="6.140625" customWidth="1"/>
    <col min="12540" max="12540" width="48.28515625" customWidth="1"/>
    <col min="12541" max="12541" width="28.7109375" bestFit="1" customWidth="1"/>
    <col min="12795" max="12795" width="6.140625" customWidth="1"/>
    <col min="12796" max="12796" width="48.28515625" customWidth="1"/>
    <col min="12797" max="12797" width="28.7109375" bestFit="1" customWidth="1"/>
    <col min="13051" max="13051" width="6.140625" customWidth="1"/>
    <col min="13052" max="13052" width="48.28515625" customWidth="1"/>
    <col min="13053" max="13053" width="28.7109375" bestFit="1" customWidth="1"/>
    <col min="13307" max="13307" width="6.140625" customWidth="1"/>
    <col min="13308" max="13308" width="48.28515625" customWidth="1"/>
    <col min="13309" max="13309" width="28.7109375" bestFit="1" customWidth="1"/>
    <col min="13563" max="13563" width="6.140625" customWidth="1"/>
    <col min="13564" max="13564" width="48.28515625" customWidth="1"/>
    <col min="13565" max="13565" width="28.7109375" bestFit="1" customWidth="1"/>
    <col min="13819" max="13819" width="6.140625" customWidth="1"/>
    <col min="13820" max="13820" width="48.28515625" customWidth="1"/>
    <col min="13821" max="13821" width="28.7109375" bestFit="1" customWidth="1"/>
    <col min="14075" max="14075" width="6.140625" customWidth="1"/>
    <col min="14076" max="14076" width="48.28515625" customWidth="1"/>
    <col min="14077" max="14077" width="28.7109375" bestFit="1" customWidth="1"/>
    <col min="14331" max="14331" width="6.140625" customWidth="1"/>
    <col min="14332" max="14332" width="48.28515625" customWidth="1"/>
    <col min="14333" max="14333" width="28.7109375" bestFit="1" customWidth="1"/>
    <col min="14587" max="14587" width="6.140625" customWidth="1"/>
    <col min="14588" max="14588" width="48.28515625" customWidth="1"/>
    <col min="14589" max="14589" width="28.7109375" bestFit="1" customWidth="1"/>
    <col min="14843" max="14843" width="6.140625" customWidth="1"/>
    <col min="14844" max="14844" width="48.28515625" customWidth="1"/>
    <col min="14845" max="14845" width="28.7109375" bestFit="1" customWidth="1"/>
    <col min="15099" max="15099" width="6.140625" customWidth="1"/>
    <col min="15100" max="15100" width="48.28515625" customWidth="1"/>
    <col min="15101" max="15101" width="28.7109375" bestFit="1" customWidth="1"/>
    <col min="15355" max="15355" width="6.140625" customWidth="1"/>
    <col min="15356" max="15356" width="48.28515625" customWidth="1"/>
    <col min="15357" max="15357" width="28.7109375" bestFit="1" customWidth="1"/>
    <col min="15611" max="15611" width="6.140625" customWidth="1"/>
    <col min="15612" max="15612" width="48.28515625" customWidth="1"/>
    <col min="15613" max="15613" width="28.7109375" bestFit="1" customWidth="1"/>
    <col min="15867" max="15867" width="6.140625" customWidth="1"/>
    <col min="15868" max="15868" width="48.28515625" customWidth="1"/>
    <col min="15869" max="15869" width="28.7109375" bestFit="1" customWidth="1"/>
    <col min="16123" max="16123" width="6.140625" customWidth="1"/>
    <col min="16124" max="16124" width="48.28515625" customWidth="1"/>
    <col min="16125" max="16125" width="28.7109375" bestFit="1" customWidth="1"/>
  </cols>
  <sheetData>
    <row r="1" spans="1:4" x14ac:dyDescent="0.25">
      <c r="A1" s="97" t="s">
        <v>432</v>
      </c>
      <c r="B1" s="19"/>
      <c r="C1" s="19"/>
      <c r="D1" s="25"/>
    </row>
    <row r="3" spans="1:4" x14ac:dyDescent="0.25">
      <c r="A3" s="352" t="s">
        <v>82</v>
      </c>
      <c r="B3" s="352"/>
      <c r="C3" s="352"/>
      <c r="D3" s="352"/>
    </row>
    <row r="4" spans="1:4" x14ac:dyDescent="0.25">
      <c r="A4" s="353"/>
      <c r="B4" s="353"/>
      <c r="C4" s="353"/>
      <c r="D4" s="353"/>
    </row>
    <row r="5" spans="1:4" x14ac:dyDescent="0.25">
      <c r="A5" s="33" t="s">
        <v>494</v>
      </c>
      <c r="B5" s="34"/>
      <c r="C5" s="373" t="s">
        <v>14</v>
      </c>
      <c r="D5" s="374"/>
    </row>
    <row r="6" spans="1:4" x14ac:dyDescent="0.25">
      <c r="A6" s="35" t="s">
        <v>83</v>
      </c>
      <c r="B6" s="77"/>
      <c r="C6" s="78" t="s">
        <v>483</v>
      </c>
      <c r="D6" s="79"/>
    </row>
    <row r="7" spans="1:4" x14ac:dyDescent="0.25">
      <c r="A7" s="35" t="s">
        <v>84</v>
      </c>
      <c r="B7" s="77"/>
      <c r="C7" s="78" t="s">
        <v>85</v>
      </c>
      <c r="D7" s="79"/>
    </row>
    <row r="8" spans="1:4" x14ac:dyDescent="0.25">
      <c r="A8" s="35" t="s">
        <v>86</v>
      </c>
      <c r="B8" s="77"/>
      <c r="C8" s="167" t="s">
        <v>429</v>
      </c>
      <c r="D8" s="79"/>
    </row>
    <row r="9" spans="1:4" ht="15.75" thickBot="1" x14ac:dyDescent="0.3">
      <c r="A9" s="31"/>
      <c r="B9" s="31"/>
      <c r="C9" s="31"/>
      <c r="D9" s="31"/>
    </row>
    <row r="10" spans="1:4" x14ac:dyDescent="0.25">
      <c r="A10" s="413" t="s">
        <v>105</v>
      </c>
      <c r="B10" s="414"/>
      <c r="C10" s="141"/>
      <c r="D10" s="365" t="s">
        <v>377</v>
      </c>
    </row>
    <row r="11" spans="1:4" x14ac:dyDescent="0.25">
      <c r="A11" s="408"/>
      <c r="B11" s="415"/>
      <c r="C11" s="88"/>
      <c r="D11" s="366"/>
    </row>
    <row r="12" spans="1:4" x14ac:dyDescent="0.25">
      <c r="A12" s="408"/>
      <c r="B12" s="415"/>
      <c r="C12" s="156"/>
      <c r="D12" s="84" t="s">
        <v>88</v>
      </c>
    </row>
    <row r="13" spans="1:4" x14ac:dyDescent="0.25">
      <c r="A13" s="416" t="s">
        <v>16</v>
      </c>
      <c r="B13" s="417"/>
      <c r="C13" s="418"/>
      <c r="D13" s="419"/>
    </row>
    <row r="14" spans="1:4" x14ac:dyDescent="0.25">
      <c r="A14" s="132" t="s">
        <v>88</v>
      </c>
      <c r="B14" s="123" t="s">
        <v>106</v>
      </c>
      <c r="C14" s="136"/>
      <c r="D14" s="302">
        <f>D15+D16</f>
        <v>0</v>
      </c>
    </row>
    <row r="15" spans="1:4" x14ac:dyDescent="0.25">
      <c r="A15" s="132" t="s">
        <v>89</v>
      </c>
      <c r="B15" s="124" t="s">
        <v>107</v>
      </c>
      <c r="C15" s="137"/>
      <c r="D15" s="135"/>
    </row>
    <row r="16" spans="1:4" x14ac:dyDescent="0.25">
      <c r="A16" s="132" t="s">
        <v>90</v>
      </c>
      <c r="B16" s="124" t="s">
        <v>108</v>
      </c>
      <c r="C16" s="137"/>
      <c r="D16" s="135"/>
    </row>
    <row r="17" spans="1:4" x14ac:dyDescent="0.25">
      <c r="A17" s="132" t="s">
        <v>91</v>
      </c>
      <c r="B17" s="123" t="s">
        <v>109</v>
      </c>
      <c r="C17" s="136"/>
      <c r="D17" s="135"/>
    </row>
    <row r="18" spans="1:4" x14ac:dyDescent="0.25">
      <c r="A18" s="132" t="s">
        <v>94</v>
      </c>
      <c r="B18" s="123" t="s">
        <v>588</v>
      </c>
      <c r="C18" s="136"/>
      <c r="D18" s="302">
        <f>D19-D20+D21-D22</f>
        <v>0</v>
      </c>
    </row>
    <row r="19" spans="1:4" x14ac:dyDescent="0.25">
      <c r="A19" s="132" t="s">
        <v>95</v>
      </c>
      <c r="B19" s="124" t="s">
        <v>589</v>
      </c>
      <c r="C19" s="137"/>
      <c r="D19" s="135"/>
    </row>
    <row r="20" spans="1:4" x14ac:dyDescent="0.25">
      <c r="A20" s="132" t="s">
        <v>96</v>
      </c>
      <c r="B20" s="124" t="s">
        <v>213</v>
      </c>
      <c r="C20" s="137"/>
      <c r="D20" s="135"/>
    </row>
    <row r="21" spans="1:4" x14ac:dyDescent="0.25">
      <c r="A21" s="132" t="s">
        <v>97</v>
      </c>
      <c r="B21" s="124" t="s">
        <v>214</v>
      </c>
      <c r="C21" s="137"/>
      <c r="D21" s="135"/>
    </row>
    <row r="22" spans="1:4" x14ac:dyDescent="0.25">
      <c r="A22" s="132" t="s">
        <v>98</v>
      </c>
      <c r="B22" s="124" t="s">
        <v>110</v>
      </c>
      <c r="C22" s="137"/>
      <c r="D22" s="135"/>
    </row>
    <row r="23" spans="1:4" x14ac:dyDescent="0.25">
      <c r="A23" s="133">
        <v>100</v>
      </c>
      <c r="B23" s="123" t="s">
        <v>111</v>
      </c>
      <c r="C23" s="136"/>
      <c r="D23" s="302">
        <f>D24+D27</f>
        <v>0</v>
      </c>
    </row>
    <row r="24" spans="1:4" x14ac:dyDescent="0.25">
      <c r="A24" s="134">
        <v>110</v>
      </c>
      <c r="B24" s="124" t="s">
        <v>112</v>
      </c>
      <c r="C24" s="137"/>
      <c r="D24" s="299">
        <f>D25-D26</f>
        <v>0</v>
      </c>
    </row>
    <row r="25" spans="1:4" x14ac:dyDescent="0.25">
      <c r="A25" s="132">
        <v>120</v>
      </c>
      <c r="B25" s="125" t="s">
        <v>113</v>
      </c>
      <c r="C25" s="138"/>
      <c r="D25" s="135"/>
    </row>
    <row r="26" spans="1:4" x14ac:dyDescent="0.25">
      <c r="A26" s="132">
        <v>130</v>
      </c>
      <c r="B26" s="125" t="s">
        <v>114</v>
      </c>
      <c r="C26" s="138"/>
      <c r="D26" s="135"/>
    </row>
    <row r="27" spans="1:4" x14ac:dyDescent="0.25">
      <c r="A27" s="132">
        <v>140</v>
      </c>
      <c r="B27" s="124" t="s">
        <v>115</v>
      </c>
      <c r="C27" s="137"/>
      <c r="D27" s="302">
        <f>D28-D29</f>
        <v>0</v>
      </c>
    </row>
    <row r="28" spans="1:4" x14ac:dyDescent="0.25">
      <c r="A28" s="132">
        <v>150</v>
      </c>
      <c r="B28" s="125" t="s">
        <v>116</v>
      </c>
      <c r="C28" s="138"/>
      <c r="D28" s="135"/>
    </row>
    <row r="29" spans="1:4" x14ac:dyDescent="0.25">
      <c r="A29" s="132">
        <v>160</v>
      </c>
      <c r="B29" s="125" t="s">
        <v>117</v>
      </c>
      <c r="C29" s="138"/>
      <c r="D29" s="135"/>
    </row>
    <row r="30" spans="1:4" x14ac:dyDescent="0.25">
      <c r="A30" s="132">
        <v>170</v>
      </c>
      <c r="B30" s="123" t="s">
        <v>118</v>
      </c>
      <c r="C30" s="136"/>
      <c r="D30" s="135"/>
    </row>
    <row r="31" spans="1:4" x14ac:dyDescent="0.25">
      <c r="A31" s="132">
        <v>180</v>
      </c>
      <c r="B31" s="123" t="s">
        <v>119</v>
      </c>
      <c r="C31" s="136"/>
      <c r="D31" s="135"/>
    </row>
    <row r="32" spans="1:4" x14ac:dyDescent="0.25">
      <c r="A32" s="132">
        <v>190</v>
      </c>
      <c r="B32" s="123" t="s">
        <v>590</v>
      </c>
      <c r="C32" s="136"/>
      <c r="D32" s="135"/>
    </row>
    <row r="33" spans="1:4" x14ac:dyDescent="0.25">
      <c r="A33" s="132">
        <v>200</v>
      </c>
      <c r="B33" s="126" t="s">
        <v>120</v>
      </c>
      <c r="C33" s="139"/>
      <c r="D33" s="302">
        <f>D14+D17+D18+D23+D30+D31-D32</f>
        <v>0</v>
      </c>
    </row>
    <row r="34" spans="1:4" x14ac:dyDescent="0.25">
      <c r="A34" s="420" t="s">
        <v>18</v>
      </c>
      <c r="B34" s="421"/>
      <c r="C34" s="422"/>
      <c r="D34" s="423"/>
    </row>
    <row r="35" spans="1:4" x14ac:dyDescent="0.25">
      <c r="A35" s="146">
        <v>210</v>
      </c>
      <c r="B35" s="151" t="s">
        <v>121</v>
      </c>
      <c r="C35" s="153"/>
      <c r="D35" s="302">
        <f>D36+D37+D38</f>
        <v>0</v>
      </c>
    </row>
    <row r="36" spans="1:4" x14ac:dyDescent="0.25">
      <c r="A36" s="146">
        <v>220</v>
      </c>
      <c r="B36" s="124" t="s">
        <v>122</v>
      </c>
      <c r="C36" s="137"/>
      <c r="D36" s="148"/>
    </row>
    <row r="37" spans="1:4" x14ac:dyDescent="0.25">
      <c r="A37" s="146">
        <v>230</v>
      </c>
      <c r="B37" s="124" t="s">
        <v>123</v>
      </c>
      <c r="C37" s="137"/>
      <c r="D37" s="148"/>
    </row>
    <row r="38" spans="1:4" x14ac:dyDescent="0.25">
      <c r="A38" s="146">
        <v>240</v>
      </c>
      <c r="B38" s="152" t="s">
        <v>124</v>
      </c>
      <c r="C38" s="154"/>
      <c r="D38" s="148"/>
    </row>
    <row r="39" spans="1:4" s="28" customFormat="1" x14ac:dyDescent="0.25">
      <c r="A39" s="146">
        <v>250</v>
      </c>
      <c r="B39" s="123" t="s">
        <v>125</v>
      </c>
      <c r="C39" s="136"/>
      <c r="D39" s="148"/>
    </row>
    <row r="40" spans="1:4" x14ac:dyDescent="0.25">
      <c r="A40" s="146">
        <v>260</v>
      </c>
      <c r="B40" s="126" t="s">
        <v>126</v>
      </c>
      <c r="C40" s="139"/>
      <c r="D40" s="302">
        <f>D35+D39</f>
        <v>0</v>
      </c>
    </row>
    <row r="41" spans="1:4" x14ac:dyDescent="0.25">
      <c r="A41" s="146">
        <v>270</v>
      </c>
      <c r="B41" s="126" t="s">
        <v>127</v>
      </c>
      <c r="C41" s="139"/>
      <c r="D41" s="148"/>
    </row>
    <row r="42" spans="1:4" x14ac:dyDescent="0.25">
      <c r="A42" s="146">
        <v>280</v>
      </c>
      <c r="B42" s="123" t="s">
        <v>128</v>
      </c>
      <c r="C42" s="136"/>
      <c r="D42" s="148"/>
    </row>
    <row r="43" spans="1:4" x14ac:dyDescent="0.25">
      <c r="A43" s="146">
        <v>290</v>
      </c>
      <c r="B43" s="123" t="s">
        <v>129</v>
      </c>
      <c r="C43" s="136"/>
      <c r="D43" s="148"/>
    </row>
    <row r="44" spans="1:4" x14ac:dyDescent="0.25">
      <c r="A44" s="146">
        <v>300</v>
      </c>
      <c r="B44" s="123" t="s">
        <v>370</v>
      </c>
      <c r="C44" s="136"/>
      <c r="D44" s="302">
        <f>D45+D46</f>
        <v>0</v>
      </c>
    </row>
    <row r="45" spans="1:4" x14ac:dyDescent="0.25">
      <c r="A45" s="146">
        <v>310</v>
      </c>
      <c r="B45" s="124" t="s">
        <v>130</v>
      </c>
      <c r="C45" s="137"/>
      <c r="D45" s="148"/>
    </row>
    <row r="46" spans="1:4" x14ac:dyDescent="0.25">
      <c r="A46" s="146">
        <v>320</v>
      </c>
      <c r="B46" s="124" t="s">
        <v>131</v>
      </c>
      <c r="C46" s="137"/>
      <c r="D46" s="148"/>
    </row>
    <row r="47" spans="1:4" x14ac:dyDescent="0.25">
      <c r="A47" s="146">
        <v>330</v>
      </c>
      <c r="B47" s="123" t="s">
        <v>132</v>
      </c>
      <c r="C47" s="136"/>
      <c r="D47" s="148"/>
    </row>
    <row r="48" spans="1:4" x14ac:dyDescent="0.25">
      <c r="A48" s="146">
        <v>340</v>
      </c>
      <c r="B48" s="123" t="s">
        <v>133</v>
      </c>
      <c r="C48" s="136"/>
      <c r="D48" s="148"/>
    </row>
    <row r="49" spans="1:4" x14ac:dyDescent="0.25">
      <c r="A49" s="146">
        <v>350</v>
      </c>
      <c r="B49" s="126" t="s">
        <v>134</v>
      </c>
      <c r="C49" s="139"/>
      <c r="D49" s="302">
        <f>D41+D42+D43+D44+D47+D48</f>
        <v>0</v>
      </c>
    </row>
    <row r="50" spans="1:4" x14ac:dyDescent="0.25">
      <c r="A50" s="146">
        <v>360</v>
      </c>
      <c r="B50" s="126" t="s">
        <v>135</v>
      </c>
      <c r="C50" s="139"/>
      <c r="D50" s="302">
        <f>D40+D49</f>
        <v>0</v>
      </c>
    </row>
    <row r="51" spans="1:4" x14ac:dyDescent="0.25">
      <c r="A51" s="416" t="s">
        <v>19</v>
      </c>
      <c r="B51" s="424"/>
      <c r="C51" s="418"/>
      <c r="D51" s="419"/>
    </row>
    <row r="52" spans="1:4" x14ac:dyDescent="0.25">
      <c r="A52" s="146">
        <v>370</v>
      </c>
      <c r="B52" s="123" t="s">
        <v>591</v>
      </c>
      <c r="C52" s="136"/>
      <c r="D52" s="148"/>
    </row>
    <row r="53" spans="1:4" x14ac:dyDescent="0.25">
      <c r="A53" s="146">
        <v>380</v>
      </c>
      <c r="B53" s="123" t="s">
        <v>592</v>
      </c>
      <c r="C53" s="136"/>
      <c r="D53" s="148"/>
    </row>
    <row r="54" spans="1:4" x14ac:dyDescent="0.25">
      <c r="A54" s="146">
        <v>390</v>
      </c>
      <c r="B54" s="123" t="s">
        <v>593</v>
      </c>
      <c r="C54" s="136"/>
      <c r="D54" s="148"/>
    </row>
    <row r="55" spans="1:4" x14ac:dyDescent="0.25">
      <c r="A55" s="146">
        <v>400</v>
      </c>
      <c r="B55" s="123" t="s">
        <v>594</v>
      </c>
      <c r="C55" s="136"/>
      <c r="D55" s="302">
        <f>D52+D53+D54</f>
        <v>0</v>
      </c>
    </row>
    <row r="56" spans="1:4" x14ac:dyDescent="0.25">
      <c r="A56" s="146">
        <v>410</v>
      </c>
      <c r="B56" s="123" t="s">
        <v>349</v>
      </c>
      <c r="C56" s="136"/>
      <c r="D56" s="148"/>
    </row>
    <row r="57" spans="1:4" ht="15" customHeight="1" x14ac:dyDescent="0.25">
      <c r="A57" s="146">
        <v>420</v>
      </c>
      <c r="B57" s="123" t="s">
        <v>350</v>
      </c>
      <c r="C57" s="136"/>
      <c r="D57" s="148"/>
    </row>
    <row r="58" spans="1:4" ht="30" x14ac:dyDescent="0.25">
      <c r="A58" s="146">
        <v>430</v>
      </c>
      <c r="B58" s="131" t="s">
        <v>351</v>
      </c>
      <c r="C58" s="149"/>
      <c r="D58" s="148"/>
    </row>
    <row r="59" spans="1:4" ht="18" customHeight="1" x14ac:dyDescent="0.25">
      <c r="A59" s="242">
        <v>440</v>
      </c>
      <c r="B59" s="243" t="s">
        <v>352</v>
      </c>
      <c r="C59" s="244"/>
      <c r="D59" s="245"/>
    </row>
    <row r="60" spans="1:4" ht="18" customHeight="1" thickBot="1" x14ac:dyDescent="0.3">
      <c r="A60" s="147">
        <v>450</v>
      </c>
      <c r="B60" s="252" t="s">
        <v>608</v>
      </c>
      <c r="C60" s="150"/>
      <c r="D60" s="304">
        <f>D55+D56+D57+D58+D59</f>
        <v>0</v>
      </c>
    </row>
    <row r="63" spans="1:4" x14ac:dyDescent="0.25">
      <c r="A63" s="348" t="s">
        <v>99</v>
      </c>
      <c r="B63" s="350"/>
      <c r="C63" s="155"/>
      <c r="D63" s="42"/>
    </row>
    <row r="64" spans="1:4" x14ac:dyDescent="0.25">
      <c r="D64" s="42"/>
    </row>
    <row r="65" spans="1:4" x14ac:dyDescent="0.25">
      <c r="A65" s="351" t="s">
        <v>100</v>
      </c>
      <c r="B65" s="351"/>
      <c r="C65" s="43"/>
      <c r="D65" s="42"/>
    </row>
    <row r="66" spans="1:4" x14ac:dyDescent="0.25">
      <c r="D66" s="42"/>
    </row>
    <row r="67" spans="1:4" x14ac:dyDescent="0.25">
      <c r="A67" s="348" t="s">
        <v>99</v>
      </c>
      <c r="B67" s="350"/>
      <c r="C67" s="155"/>
      <c r="D67" s="42"/>
    </row>
    <row r="69" spans="1:4" x14ac:dyDescent="0.25">
      <c r="A69" s="351" t="s">
        <v>100</v>
      </c>
      <c r="B69" s="351"/>
      <c r="C69" s="43"/>
      <c r="D69" s="45"/>
    </row>
  </sheetData>
  <sheetProtection sheet="1" objects="1" scenarios="1"/>
  <mergeCells count="11">
    <mergeCell ref="A3:D4"/>
    <mergeCell ref="A10:B12"/>
    <mergeCell ref="D10:D11"/>
    <mergeCell ref="A67:B67"/>
    <mergeCell ref="A69:B69"/>
    <mergeCell ref="A13:D13"/>
    <mergeCell ref="A34:D34"/>
    <mergeCell ref="A51:D51"/>
    <mergeCell ref="A63:B63"/>
    <mergeCell ref="A65:B65"/>
    <mergeCell ref="C5:D5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0"/>
  <sheetViews>
    <sheetView zoomScale="115" zoomScaleNormal="115" workbookViewId="0">
      <selection activeCell="G15" sqref="G15"/>
    </sheetView>
  </sheetViews>
  <sheetFormatPr defaultRowHeight="15" x14ac:dyDescent="0.25"/>
  <cols>
    <col min="1" max="1" width="8.7109375" customWidth="1"/>
    <col min="2" max="2" width="74.85546875" customWidth="1"/>
    <col min="3" max="4" width="16.7109375" customWidth="1"/>
    <col min="256" max="256" width="6.140625" customWidth="1"/>
    <col min="257" max="257" width="48.28515625" customWidth="1"/>
    <col min="258" max="258" width="28.7109375" bestFit="1" customWidth="1"/>
    <col min="512" max="512" width="6.140625" customWidth="1"/>
    <col min="513" max="513" width="48.28515625" customWidth="1"/>
    <col min="514" max="514" width="28.7109375" bestFit="1" customWidth="1"/>
    <col min="768" max="768" width="6.140625" customWidth="1"/>
    <col min="769" max="769" width="48.28515625" customWidth="1"/>
    <col min="770" max="770" width="28.7109375" bestFit="1" customWidth="1"/>
    <col min="1024" max="1024" width="6.140625" customWidth="1"/>
    <col min="1025" max="1025" width="48.28515625" customWidth="1"/>
    <col min="1026" max="1026" width="28.7109375" bestFit="1" customWidth="1"/>
    <col min="1280" max="1280" width="6.140625" customWidth="1"/>
    <col min="1281" max="1281" width="48.28515625" customWidth="1"/>
    <col min="1282" max="1282" width="28.7109375" bestFit="1" customWidth="1"/>
    <col min="1536" max="1536" width="6.140625" customWidth="1"/>
    <col min="1537" max="1537" width="48.28515625" customWidth="1"/>
    <col min="1538" max="1538" width="28.7109375" bestFit="1" customWidth="1"/>
    <col min="1792" max="1792" width="6.140625" customWidth="1"/>
    <col min="1793" max="1793" width="48.28515625" customWidth="1"/>
    <col min="1794" max="1794" width="28.7109375" bestFit="1" customWidth="1"/>
    <col min="2048" max="2048" width="6.140625" customWidth="1"/>
    <col min="2049" max="2049" width="48.28515625" customWidth="1"/>
    <col min="2050" max="2050" width="28.7109375" bestFit="1" customWidth="1"/>
    <col min="2304" max="2304" width="6.140625" customWidth="1"/>
    <col min="2305" max="2305" width="48.28515625" customWidth="1"/>
    <col min="2306" max="2306" width="28.7109375" bestFit="1" customWidth="1"/>
    <col min="2560" max="2560" width="6.140625" customWidth="1"/>
    <col min="2561" max="2561" width="48.28515625" customWidth="1"/>
    <col min="2562" max="2562" width="28.7109375" bestFit="1" customWidth="1"/>
    <col min="2816" max="2816" width="6.140625" customWidth="1"/>
    <col min="2817" max="2817" width="48.28515625" customWidth="1"/>
    <col min="2818" max="2818" width="28.7109375" bestFit="1" customWidth="1"/>
    <col min="3072" max="3072" width="6.140625" customWidth="1"/>
    <col min="3073" max="3073" width="48.28515625" customWidth="1"/>
    <col min="3074" max="3074" width="28.7109375" bestFit="1" customWidth="1"/>
    <col min="3328" max="3328" width="6.140625" customWidth="1"/>
    <col min="3329" max="3329" width="48.28515625" customWidth="1"/>
    <col min="3330" max="3330" width="28.7109375" bestFit="1" customWidth="1"/>
    <col min="3584" max="3584" width="6.140625" customWidth="1"/>
    <col min="3585" max="3585" width="48.28515625" customWidth="1"/>
    <col min="3586" max="3586" width="28.7109375" bestFit="1" customWidth="1"/>
    <col min="3840" max="3840" width="6.140625" customWidth="1"/>
    <col min="3841" max="3841" width="48.28515625" customWidth="1"/>
    <col min="3842" max="3842" width="28.7109375" bestFit="1" customWidth="1"/>
    <col min="4096" max="4096" width="6.140625" customWidth="1"/>
    <col min="4097" max="4097" width="48.28515625" customWidth="1"/>
    <col min="4098" max="4098" width="28.7109375" bestFit="1" customWidth="1"/>
    <col min="4352" max="4352" width="6.140625" customWidth="1"/>
    <col min="4353" max="4353" width="48.28515625" customWidth="1"/>
    <col min="4354" max="4354" width="28.7109375" bestFit="1" customWidth="1"/>
    <col min="4608" max="4608" width="6.140625" customWidth="1"/>
    <col min="4609" max="4609" width="48.28515625" customWidth="1"/>
    <col min="4610" max="4610" width="28.7109375" bestFit="1" customWidth="1"/>
    <col min="4864" max="4864" width="6.140625" customWidth="1"/>
    <col min="4865" max="4865" width="48.28515625" customWidth="1"/>
    <col min="4866" max="4866" width="28.7109375" bestFit="1" customWidth="1"/>
    <col min="5120" max="5120" width="6.140625" customWidth="1"/>
    <col min="5121" max="5121" width="48.28515625" customWidth="1"/>
    <col min="5122" max="5122" width="28.7109375" bestFit="1" customWidth="1"/>
    <col min="5376" max="5376" width="6.140625" customWidth="1"/>
    <col min="5377" max="5377" width="48.28515625" customWidth="1"/>
    <col min="5378" max="5378" width="28.7109375" bestFit="1" customWidth="1"/>
    <col min="5632" max="5632" width="6.140625" customWidth="1"/>
    <col min="5633" max="5633" width="48.28515625" customWidth="1"/>
    <col min="5634" max="5634" width="28.7109375" bestFit="1" customWidth="1"/>
    <col min="5888" max="5888" width="6.140625" customWidth="1"/>
    <col min="5889" max="5889" width="48.28515625" customWidth="1"/>
    <col min="5890" max="5890" width="28.7109375" bestFit="1" customWidth="1"/>
    <col min="6144" max="6144" width="6.140625" customWidth="1"/>
    <col min="6145" max="6145" width="48.28515625" customWidth="1"/>
    <col min="6146" max="6146" width="28.7109375" bestFit="1" customWidth="1"/>
    <col min="6400" max="6400" width="6.140625" customWidth="1"/>
    <col min="6401" max="6401" width="48.28515625" customWidth="1"/>
    <col min="6402" max="6402" width="28.7109375" bestFit="1" customWidth="1"/>
    <col min="6656" max="6656" width="6.140625" customWidth="1"/>
    <col min="6657" max="6657" width="48.28515625" customWidth="1"/>
    <col min="6658" max="6658" width="28.7109375" bestFit="1" customWidth="1"/>
    <col min="6912" max="6912" width="6.140625" customWidth="1"/>
    <col min="6913" max="6913" width="48.28515625" customWidth="1"/>
    <col min="6914" max="6914" width="28.7109375" bestFit="1" customWidth="1"/>
    <col min="7168" max="7168" width="6.140625" customWidth="1"/>
    <col min="7169" max="7169" width="48.28515625" customWidth="1"/>
    <col min="7170" max="7170" width="28.7109375" bestFit="1" customWidth="1"/>
    <col min="7424" max="7424" width="6.140625" customWidth="1"/>
    <col min="7425" max="7425" width="48.28515625" customWidth="1"/>
    <col min="7426" max="7426" width="28.7109375" bestFit="1" customWidth="1"/>
    <col min="7680" max="7680" width="6.140625" customWidth="1"/>
    <col min="7681" max="7681" width="48.28515625" customWidth="1"/>
    <col min="7682" max="7682" width="28.7109375" bestFit="1" customWidth="1"/>
    <col min="7936" max="7936" width="6.140625" customWidth="1"/>
    <col min="7937" max="7937" width="48.28515625" customWidth="1"/>
    <col min="7938" max="7938" width="28.7109375" bestFit="1" customWidth="1"/>
    <col min="8192" max="8192" width="6.140625" customWidth="1"/>
    <col min="8193" max="8193" width="48.28515625" customWidth="1"/>
    <col min="8194" max="8194" width="28.7109375" bestFit="1" customWidth="1"/>
    <col min="8448" max="8448" width="6.140625" customWidth="1"/>
    <col min="8449" max="8449" width="48.28515625" customWidth="1"/>
    <col min="8450" max="8450" width="28.7109375" bestFit="1" customWidth="1"/>
    <col min="8704" max="8704" width="6.140625" customWidth="1"/>
    <col min="8705" max="8705" width="48.28515625" customWidth="1"/>
    <col min="8706" max="8706" width="28.7109375" bestFit="1" customWidth="1"/>
    <col min="8960" max="8960" width="6.140625" customWidth="1"/>
    <col min="8961" max="8961" width="48.28515625" customWidth="1"/>
    <col min="8962" max="8962" width="28.7109375" bestFit="1" customWidth="1"/>
    <col min="9216" max="9216" width="6.140625" customWidth="1"/>
    <col min="9217" max="9217" width="48.28515625" customWidth="1"/>
    <col min="9218" max="9218" width="28.7109375" bestFit="1" customWidth="1"/>
    <col min="9472" max="9472" width="6.140625" customWidth="1"/>
    <col min="9473" max="9473" width="48.28515625" customWidth="1"/>
    <col min="9474" max="9474" width="28.7109375" bestFit="1" customWidth="1"/>
    <col min="9728" max="9728" width="6.140625" customWidth="1"/>
    <col min="9729" max="9729" width="48.28515625" customWidth="1"/>
    <col min="9730" max="9730" width="28.7109375" bestFit="1" customWidth="1"/>
    <col min="9984" max="9984" width="6.140625" customWidth="1"/>
    <col min="9985" max="9985" width="48.28515625" customWidth="1"/>
    <col min="9986" max="9986" width="28.7109375" bestFit="1" customWidth="1"/>
    <col min="10240" max="10240" width="6.140625" customWidth="1"/>
    <col min="10241" max="10241" width="48.28515625" customWidth="1"/>
    <col min="10242" max="10242" width="28.7109375" bestFit="1" customWidth="1"/>
    <col min="10496" max="10496" width="6.140625" customWidth="1"/>
    <col min="10497" max="10497" width="48.28515625" customWidth="1"/>
    <col min="10498" max="10498" width="28.7109375" bestFit="1" customWidth="1"/>
    <col min="10752" max="10752" width="6.140625" customWidth="1"/>
    <col min="10753" max="10753" width="48.28515625" customWidth="1"/>
    <col min="10754" max="10754" width="28.7109375" bestFit="1" customWidth="1"/>
    <col min="11008" max="11008" width="6.140625" customWidth="1"/>
    <col min="11009" max="11009" width="48.28515625" customWidth="1"/>
    <col min="11010" max="11010" width="28.7109375" bestFit="1" customWidth="1"/>
    <col min="11264" max="11264" width="6.140625" customWidth="1"/>
    <col min="11265" max="11265" width="48.28515625" customWidth="1"/>
    <col min="11266" max="11266" width="28.7109375" bestFit="1" customWidth="1"/>
    <col min="11520" max="11520" width="6.140625" customWidth="1"/>
    <col min="11521" max="11521" width="48.28515625" customWidth="1"/>
    <col min="11522" max="11522" width="28.7109375" bestFit="1" customWidth="1"/>
    <col min="11776" max="11776" width="6.140625" customWidth="1"/>
    <col min="11777" max="11777" width="48.28515625" customWidth="1"/>
    <col min="11778" max="11778" width="28.7109375" bestFit="1" customWidth="1"/>
    <col min="12032" max="12032" width="6.140625" customWidth="1"/>
    <col min="12033" max="12033" width="48.28515625" customWidth="1"/>
    <col min="12034" max="12034" width="28.7109375" bestFit="1" customWidth="1"/>
    <col min="12288" max="12288" width="6.140625" customWidth="1"/>
    <col min="12289" max="12289" width="48.28515625" customWidth="1"/>
    <col min="12290" max="12290" width="28.7109375" bestFit="1" customWidth="1"/>
    <col min="12544" max="12544" width="6.140625" customWidth="1"/>
    <col min="12545" max="12545" width="48.28515625" customWidth="1"/>
    <col min="12546" max="12546" width="28.7109375" bestFit="1" customWidth="1"/>
    <col min="12800" max="12800" width="6.140625" customWidth="1"/>
    <col min="12801" max="12801" width="48.28515625" customWidth="1"/>
    <col min="12802" max="12802" width="28.7109375" bestFit="1" customWidth="1"/>
    <col min="13056" max="13056" width="6.140625" customWidth="1"/>
    <col min="13057" max="13057" width="48.28515625" customWidth="1"/>
    <col min="13058" max="13058" width="28.7109375" bestFit="1" customWidth="1"/>
    <col min="13312" max="13312" width="6.140625" customWidth="1"/>
    <col min="13313" max="13313" width="48.28515625" customWidth="1"/>
    <col min="13314" max="13314" width="28.7109375" bestFit="1" customWidth="1"/>
    <col min="13568" max="13568" width="6.140625" customWidth="1"/>
    <col min="13569" max="13569" width="48.28515625" customWidth="1"/>
    <col min="13570" max="13570" width="28.7109375" bestFit="1" customWidth="1"/>
    <col min="13824" max="13824" width="6.140625" customWidth="1"/>
    <col min="13825" max="13825" width="48.28515625" customWidth="1"/>
    <col min="13826" max="13826" width="28.7109375" bestFit="1" customWidth="1"/>
    <col min="14080" max="14080" width="6.140625" customWidth="1"/>
    <col min="14081" max="14081" width="48.28515625" customWidth="1"/>
    <col min="14082" max="14082" width="28.7109375" bestFit="1" customWidth="1"/>
    <col min="14336" max="14336" width="6.140625" customWidth="1"/>
    <col min="14337" max="14337" width="48.28515625" customWidth="1"/>
    <col min="14338" max="14338" width="28.7109375" bestFit="1" customWidth="1"/>
    <col min="14592" max="14592" width="6.140625" customWidth="1"/>
    <col min="14593" max="14593" width="48.28515625" customWidth="1"/>
    <col min="14594" max="14594" width="28.7109375" bestFit="1" customWidth="1"/>
    <col min="14848" max="14848" width="6.140625" customWidth="1"/>
    <col min="14849" max="14849" width="48.28515625" customWidth="1"/>
    <col min="14850" max="14850" width="28.7109375" bestFit="1" customWidth="1"/>
    <col min="15104" max="15104" width="6.140625" customWidth="1"/>
    <col min="15105" max="15105" width="48.28515625" customWidth="1"/>
    <col min="15106" max="15106" width="28.7109375" bestFit="1" customWidth="1"/>
    <col min="15360" max="15360" width="6.140625" customWidth="1"/>
    <col min="15361" max="15361" width="48.28515625" customWidth="1"/>
    <col min="15362" max="15362" width="28.7109375" bestFit="1" customWidth="1"/>
    <col min="15616" max="15616" width="6.140625" customWidth="1"/>
    <col min="15617" max="15617" width="48.28515625" customWidth="1"/>
    <col min="15618" max="15618" width="28.7109375" bestFit="1" customWidth="1"/>
    <col min="15872" max="15872" width="6.140625" customWidth="1"/>
    <col min="15873" max="15873" width="48.28515625" customWidth="1"/>
    <col min="15874" max="15874" width="28.7109375" bestFit="1" customWidth="1"/>
    <col min="16128" max="16128" width="6.140625" customWidth="1"/>
    <col min="16129" max="16129" width="48.28515625" customWidth="1"/>
    <col min="16130" max="16130" width="28.7109375" bestFit="1" customWidth="1"/>
  </cols>
  <sheetData>
    <row r="1" spans="1:5" x14ac:dyDescent="0.25">
      <c r="A1" s="97" t="s">
        <v>433</v>
      </c>
      <c r="B1" s="19"/>
      <c r="C1" s="19"/>
      <c r="D1" s="25"/>
      <c r="E1" s="47"/>
    </row>
    <row r="3" spans="1:5" x14ac:dyDescent="0.25">
      <c r="A3" s="352" t="s">
        <v>82</v>
      </c>
      <c r="B3" s="352"/>
      <c r="C3" s="352"/>
      <c r="D3" s="352"/>
    </row>
    <row r="4" spans="1:5" x14ac:dyDescent="0.25">
      <c r="A4" s="353"/>
      <c r="B4" s="353"/>
      <c r="C4" s="353"/>
      <c r="D4" s="353"/>
    </row>
    <row r="5" spans="1:5" x14ac:dyDescent="0.25">
      <c r="A5" s="33" t="s">
        <v>140</v>
      </c>
      <c r="B5" s="34"/>
      <c r="C5" s="373" t="s">
        <v>20</v>
      </c>
      <c r="D5" s="374"/>
    </row>
    <row r="6" spans="1:5" x14ac:dyDescent="0.25">
      <c r="A6" s="35" t="s">
        <v>83</v>
      </c>
      <c r="B6" s="77"/>
      <c r="C6" s="78" t="s">
        <v>483</v>
      </c>
      <c r="D6" s="79"/>
    </row>
    <row r="7" spans="1:5" x14ac:dyDescent="0.25">
      <c r="A7" s="35" t="s">
        <v>84</v>
      </c>
      <c r="B7" s="77"/>
      <c r="C7" s="78" t="s">
        <v>85</v>
      </c>
      <c r="D7" s="79"/>
    </row>
    <row r="8" spans="1:5" x14ac:dyDescent="0.25">
      <c r="A8" s="35" t="s">
        <v>86</v>
      </c>
      <c r="B8" s="77"/>
      <c r="C8" s="167" t="s">
        <v>429</v>
      </c>
      <c r="D8" s="79"/>
    </row>
    <row r="9" spans="1:5" ht="15.75" thickBot="1" x14ac:dyDescent="0.3">
      <c r="A9" s="31"/>
      <c r="B9" s="31"/>
      <c r="C9" s="31"/>
      <c r="D9" s="31"/>
    </row>
    <row r="10" spans="1:5" x14ac:dyDescent="0.25">
      <c r="A10" s="413" t="s">
        <v>141</v>
      </c>
      <c r="B10" s="414"/>
      <c r="C10" s="141"/>
      <c r="D10" s="365" t="s">
        <v>380</v>
      </c>
    </row>
    <row r="11" spans="1:5" x14ac:dyDescent="0.25">
      <c r="A11" s="408"/>
      <c r="B11" s="415"/>
      <c r="C11" s="88"/>
      <c r="D11" s="366"/>
    </row>
    <row r="12" spans="1:5" x14ac:dyDescent="0.25">
      <c r="A12" s="408"/>
      <c r="B12" s="415"/>
      <c r="C12" s="140"/>
      <c r="D12" s="84" t="s">
        <v>88</v>
      </c>
    </row>
    <row r="13" spans="1:5" x14ac:dyDescent="0.25">
      <c r="A13" s="416" t="s">
        <v>16</v>
      </c>
      <c r="B13" s="417"/>
      <c r="C13" s="418"/>
      <c r="D13" s="419"/>
    </row>
    <row r="14" spans="1:5" x14ac:dyDescent="0.25">
      <c r="A14" s="132" t="s">
        <v>88</v>
      </c>
      <c r="B14" s="123" t="s">
        <v>106</v>
      </c>
      <c r="C14" s="136"/>
      <c r="D14" s="302">
        <f>D15+D16</f>
        <v>0</v>
      </c>
    </row>
    <row r="15" spans="1:5" x14ac:dyDescent="0.25">
      <c r="A15" s="132" t="s">
        <v>89</v>
      </c>
      <c r="B15" s="124" t="s">
        <v>107</v>
      </c>
      <c r="C15" s="137"/>
      <c r="D15" s="135"/>
    </row>
    <row r="16" spans="1:5" x14ac:dyDescent="0.25">
      <c r="A16" s="132" t="s">
        <v>90</v>
      </c>
      <c r="B16" s="124" t="s">
        <v>108</v>
      </c>
      <c r="C16" s="137"/>
      <c r="D16" s="135"/>
    </row>
    <row r="17" spans="1:4" x14ac:dyDescent="0.25">
      <c r="A17" s="132" t="s">
        <v>91</v>
      </c>
      <c r="B17" s="123" t="s">
        <v>109</v>
      </c>
      <c r="C17" s="136"/>
      <c r="D17" s="135"/>
    </row>
    <row r="18" spans="1:4" x14ac:dyDescent="0.25">
      <c r="A18" s="132" t="s">
        <v>94</v>
      </c>
      <c r="B18" s="123" t="s">
        <v>588</v>
      </c>
      <c r="C18" s="136"/>
      <c r="D18" s="302">
        <f>D19-D20+D21-D22</f>
        <v>0</v>
      </c>
    </row>
    <row r="19" spans="1:4" x14ac:dyDescent="0.25">
      <c r="A19" s="132" t="s">
        <v>95</v>
      </c>
      <c r="B19" s="124" t="s">
        <v>595</v>
      </c>
      <c r="C19" s="137"/>
      <c r="D19" s="135"/>
    </row>
    <row r="20" spans="1:4" x14ac:dyDescent="0.25">
      <c r="A20" s="132" t="s">
        <v>96</v>
      </c>
      <c r="B20" s="124" t="s">
        <v>213</v>
      </c>
      <c r="C20" s="137"/>
      <c r="D20" s="135"/>
    </row>
    <row r="21" spans="1:4" x14ac:dyDescent="0.25">
      <c r="A21" s="132" t="s">
        <v>97</v>
      </c>
      <c r="B21" s="124" t="s">
        <v>214</v>
      </c>
      <c r="C21" s="137"/>
      <c r="D21" s="135"/>
    </row>
    <row r="22" spans="1:4" x14ac:dyDescent="0.25">
      <c r="A22" s="132" t="s">
        <v>98</v>
      </c>
      <c r="B22" s="124" t="s">
        <v>110</v>
      </c>
      <c r="C22" s="137"/>
      <c r="D22" s="135"/>
    </row>
    <row r="23" spans="1:4" x14ac:dyDescent="0.25">
      <c r="A23" s="133">
        <v>100</v>
      </c>
      <c r="B23" s="123" t="s">
        <v>111</v>
      </c>
      <c r="C23" s="136"/>
      <c r="D23" s="302">
        <f>D24+D27</f>
        <v>0</v>
      </c>
    </row>
    <row r="24" spans="1:4" x14ac:dyDescent="0.25">
      <c r="A24" s="134">
        <v>110</v>
      </c>
      <c r="B24" s="124" t="s">
        <v>112</v>
      </c>
      <c r="C24" s="137"/>
      <c r="D24" s="302">
        <f>D25-D26</f>
        <v>0</v>
      </c>
    </row>
    <row r="25" spans="1:4" x14ac:dyDescent="0.25">
      <c r="A25" s="132">
        <v>120</v>
      </c>
      <c r="B25" s="125" t="s">
        <v>113</v>
      </c>
      <c r="C25" s="138"/>
      <c r="D25" s="135"/>
    </row>
    <row r="26" spans="1:4" x14ac:dyDescent="0.25">
      <c r="A26" s="132">
        <v>130</v>
      </c>
      <c r="B26" s="125" t="s">
        <v>114</v>
      </c>
      <c r="C26" s="138"/>
      <c r="D26" s="135"/>
    </row>
    <row r="27" spans="1:4" x14ac:dyDescent="0.25">
      <c r="A27" s="132">
        <v>140</v>
      </c>
      <c r="B27" s="124" t="s">
        <v>115</v>
      </c>
      <c r="C27" s="137"/>
      <c r="D27" s="302">
        <f>D28-D29</f>
        <v>0</v>
      </c>
    </row>
    <row r="28" spans="1:4" x14ac:dyDescent="0.25">
      <c r="A28" s="132">
        <v>150</v>
      </c>
      <c r="B28" s="125" t="s">
        <v>116</v>
      </c>
      <c r="C28" s="138"/>
      <c r="D28" s="135"/>
    </row>
    <row r="29" spans="1:4" x14ac:dyDescent="0.25">
      <c r="A29" s="132">
        <v>160</v>
      </c>
      <c r="B29" s="125" t="s">
        <v>117</v>
      </c>
      <c r="C29" s="138"/>
      <c r="D29" s="135"/>
    </row>
    <row r="30" spans="1:4" x14ac:dyDescent="0.25">
      <c r="A30" s="132">
        <v>170</v>
      </c>
      <c r="B30" s="123" t="s">
        <v>118</v>
      </c>
      <c r="C30" s="136"/>
      <c r="D30" s="135"/>
    </row>
    <row r="31" spans="1:4" x14ac:dyDescent="0.25">
      <c r="A31" s="132">
        <v>180</v>
      </c>
      <c r="B31" s="123" t="s">
        <v>119</v>
      </c>
      <c r="C31" s="136"/>
      <c r="D31" s="135"/>
    </row>
    <row r="32" spans="1:4" x14ac:dyDescent="0.25">
      <c r="A32" s="132">
        <v>190</v>
      </c>
      <c r="B32" s="123" t="s">
        <v>590</v>
      </c>
      <c r="C32" s="136"/>
      <c r="D32" s="135"/>
    </row>
    <row r="33" spans="1:4" x14ac:dyDescent="0.25">
      <c r="A33" s="132">
        <v>200</v>
      </c>
      <c r="B33" s="126" t="s">
        <v>120</v>
      </c>
      <c r="C33" s="139"/>
      <c r="D33" s="302">
        <f>D14+D17+D18+D23+D30+D31-D32</f>
        <v>0</v>
      </c>
    </row>
    <row r="34" spans="1:4" x14ac:dyDescent="0.25">
      <c r="A34" s="425" t="s">
        <v>18</v>
      </c>
      <c r="B34" s="426"/>
      <c r="C34" s="427"/>
      <c r="D34" s="428"/>
    </row>
    <row r="35" spans="1:4" x14ac:dyDescent="0.25">
      <c r="A35" s="74">
        <v>210</v>
      </c>
      <c r="B35" s="127" t="s">
        <v>121</v>
      </c>
      <c r="C35" s="142"/>
      <c r="D35" s="302">
        <f>D36+D37+D38</f>
        <v>0</v>
      </c>
    </row>
    <row r="36" spans="1:4" x14ac:dyDescent="0.25">
      <c r="A36" s="74">
        <v>220</v>
      </c>
      <c r="B36" s="128" t="s">
        <v>122</v>
      </c>
      <c r="C36" s="143"/>
      <c r="D36" s="86"/>
    </row>
    <row r="37" spans="1:4" x14ac:dyDescent="0.25">
      <c r="A37" s="74">
        <v>230</v>
      </c>
      <c r="B37" s="128" t="s">
        <v>123</v>
      </c>
      <c r="C37" s="143"/>
      <c r="D37" s="86"/>
    </row>
    <row r="38" spans="1:4" s="29" customFormat="1" x14ac:dyDescent="0.25">
      <c r="A38" s="74">
        <v>240</v>
      </c>
      <c r="B38" s="129" t="s">
        <v>124</v>
      </c>
      <c r="C38" s="144"/>
      <c r="D38" s="86"/>
    </row>
    <row r="39" spans="1:4" s="27" customFormat="1" x14ac:dyDescent="0.25">
      <c r="A39" s="74">
        <v>250</v>
      </c>
      <c r="B39" s="114" t="s">
        <v>125</v>
      </c>
      <c r="C39" s="46"/>
      <c r="D39" s="86"/>
    </row>
    <row r="40" spans="1:4" s="27" customFormat="1" x14ac:dyDescent="0.25">
      <c r="A40" s="74">
        <v>260</v>
      </c>
      <c r="B40" s="130" t="s">
        <v>126</v>
      </c>
      <c r="C40" s="145"/>
      <c r="D40" s="302">
        <f>D35+D39</f>
        <v>0</v>
      </c>
    </row>
    <row r="41" spans="1:4" x14ac:dyDescent="0.25">
      <c r="A41" s="74">
        <v>270</v>
      </c>
      <c r="B41" s="130" t="s">
        <v>127</v>
      </c>
      <c r="C41" s="145"/>
      <c r="D41" s="86"/>
    </row>
    <row r="42" spans="1:4" x14ac:dyDescent="0.25">
      <c r="A42" s="74">
        <v>280</v>
      </c>
      <c r="B42" s="114" t="s">
        <v>128</v>
      </c>
      <c r="C42" s="46"/>
      <c r="D42" s="86"/>
    </row>
    <row r="43" spans="1:4" s="27" customFormat="1" x14ac:dyDescent="0.25">
      <c r="A43" s="74">
        <v>290</v>
      </c>
      <c r="B43" s="114" t="s">
        <v>142</v>
      </c>
      <c r="C43" s="46"/>
      <c r="D43" s="302">
        <f>D44+D45</f>
        <v>0</v>
      </c>
    </row>
    <row r="44" spans="1:4" x14ac:dyDescent="0.25">
      <c r="A44" s="74">
        <v>300</v>
      </c>
      <c r="B44" s="128" t="s">
        <v>143</v>
      </c>
      <c r="C44" s="143"/>
      <c r="D44" s="86"/>
    </row>
    <row r="45" spans="1:4" x14ac:dyDescent="0.25">
      <c r="A45" s="74">
        <v>310</v>
      </c>
      <c r="B45" s="128" t="s">
        <v>144</v>
      </c>
      <c r="C45" s="143"/>
      <c r="D45" s="86"/>
    </row>
    <row r="46" spans="1:4" s="27" customFormat="1" x14ac:dyDescent="0.25">
      <c r="A46" s="74">
        <v>320</v>
      </c>
      <c r="B46" s="114" t="s">
        <v>145</v>
      </c>
      <c r="C46" s="46"/>
      <c r="D46" s="302">
        <f>D47+D48</f>
        <v>0</v>
      </c>
    </row>
    <row r="47" spans="1:4" s="27" customFormat="1" x14ac:dyDescent="0.25">
      <c r="A47" s="74">
        <v>330</v>
      </c>
      <c r="B47" s="128" t="s">
        <v>146</v>
      </c>
      <c r="C47" s="143"/>
      <c r="D47" s="86"/>
    </row>
    <row r="48" spans="1:4" s="27" customFormat="1" x14ac:dyDescent="0.25">
      <c r="A48" s="74">
        <v>340</v>
      </c>
      <c r="B48" s="128" t="s">
        <v>147</v>
      </c>
      <c r="C48" s="143"/>
      <c r="D48" s="86"/>
    </row>
    <row r="49" spans="1:4" x14ac:dyDescent="0.25">
      <c r="A49" s="74">
        <v>350</v>
      </c>
      <c r="B49" s="114" t="s">
        <v>148</v>
      </c>
      <c r="C49" s="46"/>
      <c r="D49" s="86"/>
    </row>
    <row r="50" spans="1:4" x14ac:dyDescent="0.25">
      <c r="A50" s="74">
        <v>360</v>
      </c>
      <c r="B50" s="130" t="s">
        <v>362</v>
      </c>
      <c r="C50" s="145"/>
      <c r="D50" s="302">
        <f>D41+D42+D43-D46+D49</f>
        <v>0</v>
      </c>
    </row>
    <row r="51" spans="1:4" x14ac:dyDescent="0.25">
      <c r="A51" s="74">
        <v>370</v>
      </c>
      <c r="B51" s="130" t="s">
        <v>149</v>
      </c>
      <c r="C51" s="145"/>
      <c r="D51" s="302">
        <f>D40+D50</f>
        <v>0</v>
      </c>
    </row>
    <row r="52" spans="1:4" x14ac:dyDescent="0.25">
      <c r="A52" s="429" t="s">
        <v>19</v>
      </c>
      <c r="B52" s="430"/>
      <c r="C52" s="431"/>
      <c r="D52" s="432"/>
    </row>
    <row r="53" spans="1:4" x14ac:dyDescent="0.25">
      <c r="A53" s="146">
        <v>380</v>
      </c>
      <c r="B53" s="123" t="s">
        <v>596</v>
      </c>
      <c r="C53" s="136"/>
      <c r="D53" s="148"/>
    </row>
    <row r="54" spans="1:4" x14ac:dyDescent="0.25">
      <c r="A54" s="146">
        <v>390</v>
      </c>
      <c r="B54" s="123" t="s">
        <v>597</v>
      </c>
      <c r="C54" s="136"/>
      <c r="D54" s="148"/>
    </row>
    <row r="55" spans="1:4" x14ac:dyDescent="0.25">
      <c r="A55" s="146">
        <v>400</v>
      </c>
      <c r="B55" s="123" t="s">
        <v>598</v>
      </c>
      <c r="C55" s="136"/>
      <c r="D55" s="148"/>
    </row>
    <row r="56" spans="1:4" x14ac:dyDescent="0.25">
      <c r="A56" s="146">
        <v>410</v>
      </c>
      <c r="B56" s="123" t="s">
        <v>599</v>
      </c>
      <c r="C56" s="136"/>
      <c r="D56" s="302">
        <f>D53+D54+D55</f>
        <v>0</v>
      </c>
    </row>
    <row r="57" spans="1:4" x14ac:dyDescent="0.25">
      <c r="A57" s="146">
        <v>420</v>
      </c>
      <c r="B57" s="123" t="s">
        <v>136</v>
      </c>
      <c r="C57" s="136"/>
      <c r="D57" s="148"/>
    </row>
    <row r="58" spans="1:4" ht="14.25" customHeight="1" x14ac:dyDescent="0.25">
      <c r="A58" s="146">
        <v>430</v>
      </c>
      <c r="B58" s="123" t="s">
        <v>137</v>
      </c>
      <c r="C58" s="136"/>
      <c r="D58" s="148"/>
    </row>
    <row r="59" spans="1:4" ht="34.5" customHeight="1" x14ac:dyDescent="0.25">
      <c r="A59" s="74">
        <v>440</v>
      </c>
      <c r="B59" s="131" t="s">
        <v>138</v>
      </c>
      <c r="C59" s="149"/>
      <c r="D59" s="148"/>
    </row>
    <row r="60" spans="1:4" ht="14.25" customHeight="1" x14ac:dyDescent="0.25">
      <c r="A60" s="74">
        <v>450</v>
      </c>
      <c r="B60" s="131" t="s">
        <v>139</v>
      </c>
      <c r="C60" s="149"/>
      <c r="D60" s="148"/>
    </row>
    <row r="61" spans="1:4" ht="14.25" customHeight="1" thickBot="1" x14ac:dyDescent="0.3">
      <c r="A61" s="246">
        <v>460</v>
      </c>
      <c r="B61" s="253" t="s">
        <v>609</v>
      </c>
      <c r="C61" s="247"/>
      <c r="D61" s="303">
        <f>D56+D57+D58+D59+D60</f>
        <v>0</v>
      </c>
    </row>
    <row r="64" spans="1:4" x14ac:dyDescent="0.25">
      <c r="A64" s="348" t="s">
        <v>99</v>
      </c>
      <c r="B64" s="350"/>
      <c r="C64" s="155"/>
      <c r="D64" s="42"/>
    </row>
    <row r="65" spans="1:4" x14ac:dyDescent="0.25">
      <c r="D65" s="42"/>
    </row>
    <row r="66" spans="1:4" x14ac:dyDescent="0.25">
      <c r="A66" s="351" t="s">
        <v>100</v>
      </c>
      <c r="B66" s="351"/>
      <c r="C66" s="43"/>
      <c r="D66" s="42"/>
    </row>
    <row r="67" spans="1:4" x14ac:dyDescent="0.25">
      <c r="D67" s="42"/>
    </row>
    <row r="68" spans="1:4" x14ac:dyDescent="0.25">
      <c r="A68" s="348" t="s">
        <v>99</v>
      </c>
      <c r="B68" s="350"/>
      <c r="C68" s="155"/>
      <c r="D68" s="42"/>
    </row>
    <row r="69" spans="1:4" x14ac:dyDescent="0.25">
      <c r="D69" s="42"/>
    </row>
    <row r="70" spans="1:4" x14ac:dyDescent="0.25">
      <c r="A70" s="351" t="s">
        <v>100</v>
      </c>
      <c r="B70" s="351"/>
      <c r="C70" s="43"/>
      <c r="D70" s="42"/>
    </row>
  </sheetData>
  <sheetProtection sheet="1" objects="1" scenarios="1"/>
  <mergeCells count="11">
    <mergeCell ref="A64:B64"/>
    <mergeCell ref="A66:B66"/>
    <mergeCell ref="A68:B68"/>
    <mergeCell ref="A70:B70"/>
    <mergeCell ref="A3:D4"/>
    <mergeCell ref="A10:B12"/>
    <mergeCell ref="D10:D11"/>
    <mergeCell ref="A13:D13"/>
    <mergeCell ref="A34:D34"/>
    <mergeCell ref="A52:D52"/>
    <mergeCell ref="C5:D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64"/>
  <sheetViews>
    <sheetView zoomScaleNormal="100" workbookViewId="0">
      <selection activeCell="G25" sqref="G25"/>
    </sheetView>
  </sheetViews>
  <sheetFormatPr defaultRowHeight="15" x14ac:dyDescent="0.25"/>
  <cols>
    <col min="1" max="1" width="8.5703125" customWidth="1"/>
    <col min="2" max="2" width="74.7109375" customWidth="1"/>
    <col min="3" max="4" width="16.5703125" customWidth="1"/>
    <col min="256" max="256" width="5" customWidth="1"/>
    <col min="257" max="257" width="61.28515625" customWidth="1"/>
    <col min="258" max="258" width="22.28515625" customWidth="1"/>
    <col min="512" max="512" width="5" customWidth="1"/>
    <col min="513" max="513" width="61.28515625" customWidth="1"/>
    <col min="514" max="514" width="22.28515625" customWidth="1"/>
    <col min="768" max="768" width="5" customWidth="1"/>
    <col min="769" max="769" width="61.28515625" customWidth="1"/>
    <col min="770" max="770" width="22.28515625" customWidth="1"/>
    <col min="1024" max="1024" width="5" customWidth="1"/>
    <col min="1025" max="1025" width="61.28515625" customWidth="1"/>
    <col min="1026" max="1026" width="22.28515625" customWidth="1"/>
    <col min="1280" max="1280" width="5" customWidth="1"/>
    <col min="1281" max="1281" width="61.28515625" customWidth="1"/>
    <col min="1282" max="1282" width="22.28515625" customWidth="1"/>
    <col min="1536" max="1536" width="5" customWidth="1"/>
    <col min="1537" max="1537" width="61.28515625" customWidth="1"/>
    <col min="1538" max="1538" width="22.28515625" customWidth="1"/>
    <col min="1792" max="1792" width="5" customWidth="1"/>
    <col min="1793" max="1793" width="61.28515625" customWidth="1"/>
    <col min="1794" max="1794" width="22.28515625" customWidth="1"/>
    <col min="2048" max="2048" width="5" customWidth="1"/>
    <col min="2049" max="2049" width="61.28515625" customWidth="1"/>
    <col min="2050" max="2050" width="22.28515625" customWidth="1"/>
    <col min="2304" max="2304" width="5" customWidth="1"/>
    <col min="2305" max="2305" width="61.28515625" customWidth="1"/>
    <col min="2306" max="2306" width="22.28515625" customWidth="1"/>
    <col min="2560" max="2560" width="5" customWidth="1"/>
    <col min="2561" max="2561" width="61.28515625" customWidth="1"/>
    <col min="2562" max="2562" width="22.28515625" customWidth="1"/>
    <col min="2816" max="2816" width="5" customWidth="1"/>
    <col min="2817" max="2817" width="61.28515625" customWidth="1"/>
    <col min="2818" max="2818" width="22.28515625" customWidth="1"/>
    <col min="3072" max="3072" width="5" customWidth="1"/>
    <col min="3073" max="3073" width="61.28515625" customWidth="1"/>
    <col min="3074" max="3074" width="22.28515625" customWidth="1"/>
    <col min="3328" max="3328" width="5" customWidth="1"/>
    <col min="3329" max="3329" width="61.28515625" customWidth="1"/>
    <col min="3330" max="3330" width="22.28515625" customWidth="1"/>
    <col min="3584" max="3584" width="5" customWidth="1"/>
    <col min="3585" max="3585" width="61.28515625" customWidth="1"/>
    <col min="3586" max="3586" width="22.28515625" customWidth="1"/>
    <col min="3840" max="3840" width="5" customWidth="1"/>
    <col min="3841" max="3841" width="61.28515625" customWidth="1"/>
    <col min="3842" max="3842" width="22.28515625" customWidth="1"/>
    <col min="4096" max="4096" width="5" customWidth="1"/>
    <col min="4097" max="4097" width="61.28515625" customWidth="1"/>
    <col min="4098" max="4098" width="22.28515625" customWidth="1"/>
    <col min="4352" max="4352" width="5" customWidth="1"/>
    <col min="4353" max="4353" width="61.28515625" customWidth="1"/>
    <col min="4354" max="4354" width="22.28515625" customWidth="1"/>
    <col min="4608" max="4608" width="5" customWidth="1"/>
    <col min="4609" max="4609" width="61.28515625" customWidth="1"/>
    <col min="4610" max="4610" width="22.28515625" customWidth="1"/>
    <col min="4864" max="4864" width="5" customWidth="1"/>
    <col min="4865" max="4865" width="61.28515625" customWidth="1"/>
    <col min="4866" max="4866" width="22.28515625" customWidth="1"/>
    <col min="5120" max="5120" width="5" customWidth="1"/>
    <col min="5121" max="5121" width="61.28515625" customWidth="1"/>
    <col min="5122" max="5122" width="22.28515625" customWidth="1"/>
    <col min="5376" max="5376" width="5" customWidth="1"/>
    <col min="5377" max="5377" width="61.28515625" customWidth="1"/>
    <col min="5378" max="5378" width="22.28515625" customWidth="1"/>
    <col min="5632" max="5632" width="5" customWidth="1"/>
    <col min="5633" max="5633" width="61.28515625" customWidth="1"/>
    <col min="5634" max="5634" width="22.28515625" customWidth="1"/>
    <col min="5888" max="5888" width="5" customWidth="1"/>
    <col min="5889" max="5889" width="61.28515625" customWidth="1"/>
    <col min="5890" max="5890" width="22.28515625" customWidth="1"/>
    <col min="6144" max="6144" width="5" customWidth="1"/>
    <col min="6145" max="6145" width="61.28515625" customWidth="1"/>
    <col min="6146" max="6146" width="22.28515625" customWidth="1"/>
    <col min="6400" max="6400" width="5" customWidth="1"/>
    <col min="6401" max="6401" width="61.28515625" customWidth="1"/>
    <col min="6402" max="6402" width="22.28515625" customWidth="1"/>
    <col min="6656" max="6656" width="5" customWidth="1"/>
    <col min="6657" max="6657" width="61.28515625" customWidth="1"/>
    <col min="6658" max="6658" width="22.28515625" customWidth="1"/>
    <col min="6912" max="6912" width="5" customWidth="1"/>
    <col min="6913" max="6913" width="61.28515625" customWidth="1"/>
    <col min="6914" max="6914" width="22.28515625" customWidth="1"/>
    <col min="7168" max="7168" width="5" customWidth="1"/>
    <col min="7169" max="7169" width="61.28515625" customWidth="1"/>
    <col min="7170" max="7170" width="22.28515625" customWidth="1"/>
    <col min="7424" max="7424" width="5" customWidth="1"/>
    <col min="7425" max="7425" width="61.28515625" customWidth="1"/>
    <col min="7426" max="7426" width="22.28515625" customWidth="1"/>
    <col min="7680" max="7680" width="5" customWidth="1"/>
    <col min="7681" max="7681" width="61.28515625" customWidth="1"/>
    <col min="7682" max="7682" width="22.28515625" customWidth="1"/>
    <col min="7936" max="7936" width="5" customWidth="1"/>
    <col min="7937" max="7937" width="61.28515625" customWidth="1"/>
    <col min="7938" max="7938" width="22.28515625" customWidth="1"/>
    <col min="8192" max="8192" width="5" customWidth="1"/>
    <col min="8193" max="8193" width="61.28515625" customWidth="1"/>
    <col min="8194" max="8194" width="22.28515625" customWidth="1"/>
    <col min="8448" max="8448" width="5" customWidth="1"/>
    <col min="8449" max="8449" width="61.28515625" customWidth="1"/>
    <col min="8450" max="8450" width="22.28515625" customWidth="1"/>
    <col min="8704" max="8704" width="5" customWidth="1"/>
    <col min="8705" max="8705" width="61.28515625" customWidth="1"/>
    <col min="8706" max="8706" width="22.28515625" customWidth="1"/>
    <col min="8960" max="8960" width="5" customWidth="1"/>
    <col min="8961" max="8961" width="61.28515625" customWidth="1"/>
    <col min="8962" max="8962" width="22.28515625" customWidth="1"/>
    <col min="9216" max="9216" width="5" customWidth="1"/>
    <col min="9217" max="9217" width="61.28515625" customWidth="1"/>
    <col min="9218" max="9218" width="22.28515625" customWidth="1"/>
    <col min="9472" max="9472" width="5" customWidth="1"/>
    <col min="9473" max="9473" width="61.28515625" customWidth="1"/>
    <col min="9474" max="9474" width="22.28515625" customWidth="1"/>
    <col min="9728" max="9728" width="5" customWidth="1"/>
    <col min="9729" max="9729" width="61.28515625" customWidth="1"/>
    <col min="9730" max="9730" width="22.28515625" customWidth="1"/>
    <col min="9984" max="9984" width="5" customWidth="1"/>
    <col min="9985" max="9985" width="61.28515625" customWidth="1"/>
    <col min="9986" max="9986" width="22.28515625" customWidth="1"/>
    <col min="10240" max="10240" width="5" customWidth="1"/>
    <col min="10241" max="10241" width="61.28515625" customWidth="1"/>
    <col min="10242" max="10242" width="22.28515625" customWidth="1"/>
    <col min="10496" max="10496" width="5" customWidth="1"/>
    <col min="10497" max="10497" width="61.28515625" customWidth="1"/>
    <col min="10498" max="10498" width="22.28515625" customWidth="1"/>
    <col min="10752" max="10752" width="5" customWidth="1"/>
    <col min="10753" max="10753" width="61.28515625" customWidth="1"/>
    <col min="10754" max="10754" width="22.28515625" customWidth="1"/>
    <col min="11008" max="11008" width="5" customWidth="1"/>
    <col min="11009" max="11009" width="61.28515625" customWidth="1"/>
    <col min="11010" max="11010" width="22.28515625" customWidth="1"/>
    <col min="11264" max="11264" width="5" customWidth="1"/>
    <col min="11265" max="11265" width="61.28515625" customWidth="1"/>
    <col min="11266" max="11266" width="22.28515625" customWidth="1"/>
    <col min="11520" max="11520" width="5" customWidth="1"/>
    <col min="11521" max="11521" width="61.28515625" customWidth="1"/>
    <col min="11522" max="11522" width="22.28515625" customWidth="1"/>
    <col min="11776" max="11776" width="5" customWidth="1"/>
    <col min="11777" max="11777" width="61.28515625" customWidth="1"/>
    <col min="11778" max="11778" width="22.28515625" customWidth="1"/>
    <col min="12032" max="12032" width="5" customWidth="1"/>
    <col min="12033" max="12033" width="61.28515625" customWidth="1"/>
    <col min="12034" max="12034" width="22.28515625" customWidth="1"/>
    <col min="12288" max="12288" width="5" customWidth="1"/>
    <col min="12289" max="12289" width="61.28515625" customWidth="1"/>
    <col min="12290" max="12290" width="22.28515625" customWidth="1"/>
    <col min="12544" max="12544" width="5" customWidth="1"/>
    <col min="12545" max="12545" width="61.28515625" customWidth="1"/>
    <col min="12546" max="12546" width="22.28515625" customWidth="1"/>
    <col min="12800" max="12800" width="5" customWidth="1"/>
    <col min="12801" max="12801" width="61.28515625" customWidth="1"/>
    <col min="12802" max="12802" width="22.28515625" customWidth="1"/>
    <col min="13056" max="13056" width="5" customWidth="1"/>
    <col min="13057" max="13057" width="61.28515625" customWidth="1"/>
    <col min="13058" max="13058" width="22.28515625" customWidth="1"/>
    <col min="13312" max="13312" width="5" customWidth="1"/>
    <col min="13313" max="13313" width="61.28515625" customWidth="1"/>
    <col min="13314" max="13314" width="22.28515625" customWidth="1"/>
    <col min="13568" max="13568" width="5" customWidth="1"/>
    <col min="13569" max="13569" width="61.28515625" customWidth="1"/>
    <col min="13570" max="13570" width="22.28515625" customWidth="1"/>
    <col min="13824" max="13824" width="5" customWidth="1"/>
    <col min="13825" max="13825" width="61.28515625" customWidth="1"/>
    <col min="13826" max="13826" width="22.28515625" customWidth="1"/>
    <col min="14080" max="14080" width="5" customWidth="1"/>
    <col min="14081" max="14081" width="61.28515625" customWidth="1"/>
    <col min="14082" max="14082" width="22.28515625" customWidth="1"/>
    <col min="14336" max="14336" width="5" customWidth="1"/>
    <col min="14337" max="14337" width="61.28515625" customWidth="1"/>
    <col min="14338" max="14338" width="22.28515625" customWidth="1"/>
    <col min="14592" max="14592" width="5" customWidth="1"/>
    <col min="14593" max="14593" width="61.28515625" customWidth="1"/>
    <col min="14594" max="14594" width="22.28515625" customWidth="1"/>
    <col min="14848" max="14848" width="5" customWidth="1"/>
    <col min="14849" max="14849" width="61.28515625" customWidth="1"/>
    <col min="14850" max="14850" width="22.28515625" customWidth="1"/>
    <col min="15104" max="15104" width="5" customWidth="1"/>
    <col min="15105" max="15105" width="61.28515625" customWidth="1"/>
    <col min="15106" max="15106" width="22.28515625" customWidth="1"/>
    <col min="15360" max="15360" width="5" customWidth="1"/>
    <col min="15361" max="15361" width="61.28515625" customWidth="1"/>
    <col min="15362" max="15362" width="22.28515625" customWidth="1"/>
    <col min="15616" max="15616" width="5" customWidth="1"/>
    <col min="15617" max="15617" width="61.28515625" customWidth="1"/>
    <col min="15618" max="15618" width="22.28515625" customWidth="1"/>
    <col min="15872" max="15872" width="5" customWidth="1"/>
    <col min="15873" max="15873" width="61.28515625" customWidth="1"/>
    <col min="15874" max="15874" width="22.28515625" customWidth="1"/>
    <col min="16128" max="16128" width="5" customWidth="1"/>
    <col min="16129" max="16129" width="61.28515625" customWidth="1"/>
    <col min="16130" max="16130" width="22.28515625" customWidth="1"/>
  </cols>
  <sheetData>
    <row r="1" spans="1:4" x14ac:dyDescent="0.25">
      <c r="A1" s="97" t="s">
        <v>434</v>
      </c>
      <c r="C1" s="26"/>
      <c r="D1" s="26"/>
    </row>
    <row r="3" spans="1:4" x14ac:dyDescent="0.25">
      <c r="A3" s="352" t="s">
        <v>82</v>
      </c>
      <c r="B3" s="352"/>
      <c r="C3" s="352"/>
      <c r="D3" s="352"/>
    </row>
    <row r="4" spans="1:4" x14ac:dyDescent="0.25">
      <c r="A4" s="353"/>
      <c r="B4" s="353"/>
      <c r="C4" s="353"/>
      <c r="D4" s="353"/>
    </row>
    <row r="5" spans="1:4" x14ac:dyDescent="0.25">
      <c r="A5" s="33" t="s">
        <v>495</v>
      </c>
      <c r="B5" s="34"/>
      <c r="C5" s="373" t="s">
        <v>150</v>
      </c>
      <c r="D5" s="374"/>
    </row>
    <row r="6" spans="1:4" x14ac:dyDescent="0.25">
      <c r="A6" s="35" t="s">
        <v>83</v>
      </c>
      <c r="B6" s="77"/>
      <c r="C6" s="78" t="s">
        <v>483</v>
      </c>
      <c r="D6" s="32"/>
    </row>
    <row r="7" spans="1:4" x14ac:dyDescent="0.25">
      <c r="A7" s="35" t="s">
        <v>84</v>
      </c>
      <c r="B7" s="77"/>
      <c r="C7" s="78" t="s">
        <v>85</v>
      </c>
      <c r="D7" s="32"/>
    </row>
    <row r="8" spans="1:4" ht="12.75" customHeight="1" x14ac:dyDescent="0.25">
      <c r="A8" s="35" t="s">
        <v>86</v>
      </c>
      <c r="B8" s="77"/>
      <c r="C8" s="167" t="s">
        <v>429</v>
      </c>
      <c r="D8" s="32"/>
    </row>
    <row r="9" spans="1:4" ht="15.75" thickBot="1" x14ac:dyDescent="0.3">
      <c r="A9" s="31"/>
      <c r="B9" s="31"/>
      <c r="C9" s="31"/>
      <c r="D9" s="31"/>
    </row>
    <row r="10" spans="1:4" x14ac:dyDescent="0.25">
      <c r="A10" s="413" t="s">
        <v>151</v>
      </c>
      <c r="B10" s="414"/>
      <c r="C10" s="141"/>
      <c r="D10" s="396" t="s">
        <v>380</v>
      </c>
    </row>
    <row r="11" spans="1:4" x14ac:dyDescent="0.25">
      <c r="A11" s="408"/>
      <c r="B11" s="415"/>
      <c r="C11" s="88"/>
      <c r="D11" s="397"/>
    </row>
    <row r="12" spans="1:4" x14ac:dyDescent="0.25">
      <c r="A12" s="408"/>
      <c r="B12" s="415"/>
      <c r="C12" s="156"/>
      <c r="D12" s="84" t="s">
        <v>88</v>
      </c>
    </row>
    <row r="13" spans="1:4" x14ac:dyDescent="0.25">
      <c r="A13" s="433" t="s">
        <v>59</v>
      </c>
      <c r="B13" s="434"/>
      <c r="C13" s="435"/>
      <c r="D13" s="436"/>
    </row>
    <row r="14" spans="1:4" s="27" customFormat="1" x14ac:dyDescent="0.25">
      <c r="A14" s="132" t="s">
        <v>88</v>
      </c>
      <c r="B14" s="123" t="s">
        <v>152</v>
      </c>
      <c r="C14" s="136"/>
      <c r="D14" s="299">
        <f>D15+D16+D17+D18+D19+D20</f>
        <v>0</v>
      </c>
    </row>
    <row r="15" spans="1:4" x14ac:dyDescent="0.25">
      <c r="A15" s="132" t="s">
        <v>89</v>
      </c>
      <c r="B15" s="124" t="s">
        <v>153</v>
      </c>
      <c r="C15" s="137"/>
      <c r="D15" s="135"/>
    </row>
    <row r="16" spans="1:4" x14ac:dyDescent="0.25">
      <c r="A16" s="132" t="s">
        <v>90</v>
      </c>
      <c r="B16" s="124" t="s">
        <v>154</v>
      </c>
      <c r="C16" s="137"/>
      <c r="D16" s="135"/>
    </row>
    <row r="17" spans="1:4" x14ac:dyDescent="0.25">
      <c r="A17" s="132" t="s">
        <v>91</v>
      </c>
      <c r="B17" s="124" t="s">
        <v>600</v>
      </c>
      <c r="C17" s="137"/>
      <c r="D17" s="135"/>
    </row>
    <row r="18" spans="1:4" x14ac:dyDescent="0.25">
      <c r="A18" s="132" t="s">
        <v>94</v>
      </c>
      <c r="B18" s="124" t="s">
        <v>601</v>
      </c>
      <c r="C18" s="137"/>
      <c r="D18" s="135"/>
    </row>
    <row r="19" spans="1:4" x14ac:dyDescent="0.25">
      <c r="A19" s="132" t="s">
        <v>95</v>
      </c>
      <c r="B19" s="124" t="s">
        <v>602</v>
      </c>
      <c r="C19" s="137"/>
      <c r="D19" s="135"/>
    </row>
    <row r="20" spans="1:4" x14ac:dyDescent="0.25">
      <c r="A20" s="132" t="s">
        <v>96</v>
      </c>
      <c r="B20" s="124" t="s">
        <v>155</v>
      </c>
      <c r="C20" s="137"/>
      <c r="D20" s="135"/>
    </row>
    <row r="21" spans="1:4" s="27" customFormat="1" x14ac:dyDescent="0.25">
      <c r="A21" s="132" t="s">
        <v>97</v>
      </c>
      <c r="B21" s="160" t="s">
        <v>156</v>
      </c>
      <c r="C21" s="158"/>
      <c r="D21" s="299">
        <f>D22+D23+D24+D25</f>
        <v>0</v>
      </c>
    </row>
    <row r="22" spans="1:4" x14ac:dyDescent="0.25">
      <c r="A22" s="132" t="s">
        <v>98</v>
      </c>
      <c r="B22" s="152" t="s">
        <v>157</v>
      </c>
      <c r="C22" s="154"/>
      <c r="D22" s="135"/>
    </row>
    <row r="23" spans="1:4" x14ac:dyDescent="0.25">
      <c r="A23" s="134">
        <v>100</v>
      </c>
      <c r="B23" s="152" t="s">
        <v>158</v>
      </c>
      <c r="C23" s="154"/>
      <c r="D23" s="135"/>
    </row>
    <row r="24" spans="1:4" x14ac:dyDescent="0.25">
      <c r="A24" s="134">
        <v>110</v>
      </c>
      <c r="B24" s="161" t="s">
        <v>159</v>
      </c>
      <c r="C24" s="157"/>
      <c r="D24" s="135"/>
    </row>
    <row r="25" spans="1:4" ht="15" customHeight="1" x14ac:dyDescent="0.25">
      <c r="A25" s="132">
        <v>120</v>
      </c>
      <c r="B25" s="161" t="s">
        <v>160</v>
      </c>
      <c r="C25" s="157"/>
      <c r="D25" s="135"/>
    </row>
    <row r="26" spans="1:4" s="27" customFormat="1" x14ac:dyDescent="0.25">
      <c r="A26" s="132">
        <v>130</v>
      </c>
      <c r="B26" s="160" t="s">
        <v>161</v>
      </c>
      <c r="C26" s="158"/>
      <c r="D26" s="299">
        <f>D14-D21</f>
        <v>0</v>
      </c>
    </row>
    <row r="27" spans="1:4" x14ac:dyDescent="0.25">
      <c r="A27" s="425" t="s">
        <v>38</v>
      </c>
      <c r="B27" s="426"/>
      <c r="C27" s="426"/>
      <c r="D27" s="428"/>
    </row>
    <row r="28" spans="1:4" s="27" customFormat="1" x14ac:dyDescent="0.25">
      <c r="A28" s="74">
        <v>140</v>
      </c>
      <c r="B28" s="127" t="s">
        <v>367</v>
      </c>
      <c r="C28" s="142"/>
      <c r="D28" s="300">
        <f>D29+D30+D31</f>
        <v>0</v>
      </c>
    </row>
    <row r="29" spans="1:4" x14ac:dyDescent="0.25">
      <c r="A29" s="74">
        <v>150</v>
      </c>
      <c r="B29" s="152" t="s">
        <v>162</v>
      </c>
      <c r="C29" s="154"/>
      <c r="D29" s="86"/>
    </row>
    <row r="30" spans="1:4" x14ac:dyDescent="0.25">
      <c r="A30" s="74">
        <v>160</v>
      </c>
      <c r="B30" s="152" t="s">
        <v>163</v>
      </c>
      <c r="C30" s="154"/>
      <c r="D30" s="86"/>
    </row>
    <row r="31" spans="1:4" x14ac:dyDescent="0.25">
      <c r="A31" s="74">
        <v>170</v>
      </c>
      <c r="B31" s="152" t="s">
        <v>164</v>
      </c>
      <c r="C31" s="154"/>
      <c r="D31" s="86"/>
    </row>
    <row r="32" spans="1:4" s="27" customFormat="1" x14ac:dyDescent="0.25">
      <c r="A32" s="74">
        <v>180</v>
      </c>
      <c r="B32" s="126" t="s">
        <v>368</v>
      </c>
      <c r="C32" s="139"/>
      <c r="D32" s="300">
        <f>D33+D34+D37+D38+D39</f>
        <v>0</v>
      </c>
    </row>
    <row r="33" spans="1:4" x14ac:dyDescent="0.25">
      <c r="A33" s="74">
        <v>190</v>
      </c>
      <c r="B33" s="152" t="s">
        <v>165</v>
      </c>
      <c r="C33" s="154"/>
      <c r="D33" s="86"/>
    </row>
    <row r="34" spans="1:4" x14ac:dyDescent="0.25">
      <c r="A34" s="74">
        <v>200</v>
      </c>
      <c r="B34" s="152" t="s">
        <v>166</v>
      </c>
      <c r="C34" s="154"/>
      <c r="D34" s="300">
        <f>D35+D36</f>
        <v>0</v>
      </c>
    </row>
    <row r="35" spans="1:4" x14ac:dyDescent="0.25">
      <c r="A35" s="74">
        <v>210</v>
      </c>
      <c r="B35" s="162" t="s">
        <v>167</v>
      </c>
      <c r="C35" s="159"/>
      <c r="D35" s="86"/>
    </row>
    <row r="36" spans="1:4" x14ac:dyDescent="0.25">
      <c r="A36" s="74">
        <v>220</v>
      </c>
      <c r="B36" s="162" t="s">
        <v>168</v>
      </c>
      <c r="C36" s="159"/>
      <c r="D36" s="86"/>
    </row>
    <row r="37" spans="1:4" x14ac:dyDescent="0.25">
      <c r="A37" s="74">
        <v>230</v>
      </c>
      <c r="B37" s="152" t="s">
        <v>169</v>
      </c>
      <c r="C37" s="154"/>
      <c r="D37" s="86"/>
    </row>
    <row r="38" spans="1:4" x14ac:dyDescent="0.25">
      <c r="A38" s="74">
        <v>240</v>
      </c>
      <c r="B38" s="152" t="s">
        <v>170</v>
      </c>
      <c r="C38" s="154"/>
      <c r="D38" s="86"/>
    </row>
    <row r="39" spans="1:4" x14ac:dyDescent="0.25">
      <c r="A39" s="74">
        <v>250</v>
      </c>
      <c r="B39" s="152" t="s">
        <v>171</v>
      </c>
      <c r="C39" s="154"/>
      <c r="D39" s="86"/>
    </row>
    <row r="40" spans="1:4" x14ac:dyDescent="0.25">
      <c r="A40" s="429" t="s">
        <v>67</v>
      </c>
      <c r="B40" s="430"/>
      <c r="C40" s="430"/>
      <c r="D40" s="432"/>
    </row>
    <row r="41" spans="1:4" x14ac:dyDescent="0.25">
      <c r="A41" s="74">
        <v>260</v>
      </c>
      <c r="B41" s="126" t="s">
        <v>172</v>
      </c>
      <c r="C41" s="139"/>
      <c r="D41" s="300">
        <f>D42+D43+D44</f>
        <v>0</v>
      </c>
    </row>
    <row r="42" spans="1:4" x14ac:dyDescent="0.25">
      <c r="A42" s="74">
        <v>270</v>
      </c>
      <c r="B42" s="152" t="s">
        <v>173</v>
      </c>
      <c r="C42" s="154"/>
      <c r="D42" s="86"/>
    </row>
    <row r="43" spans="1:4" x14ac:dyDescent="0.25">
      <c r="A43" s="74">
        <v>280</v>
      </c>
      <c r="B43" s="152" t="s">
        <v>174</v>
      </c>
      <c r="C43" s="154"/>
      <c r="D43" s="86"/>
    </row>
    <row r="44" spans="1:4" x14ac:dyDescent="0.25">
      <c r="A44" s="74">
        <v>290</v>
      </c>
      <c r="B44" s="152" t="s">
        <v>175</v>
      </c>
      <c r="C44" s="154"/>
      <c r="D44" s="86"/>
    </row>
    <row r="45" spans="1:4" x14ac:dyDescent="0.25">
      <c r="A45" s="74">
        <v>300</v>
      </c>
      <c r="B45" s="126" t="s">
        <v>176</v>
      </c>
      <c r="C45" s="139"/>
      <c r="D45" s="300">
        <f>D46+D47+D48</f>
        <v>0</v>
      </c>
    </row>
    <row r="46" spans="1:4" x14ac:dyDescent="0.25">
      <c r="A46" s="74">
        <v>310</v>
      </c>
      <c r="B46" s="152" t="s">
        <v>177</v>
      </c>
      <c r="C46" s="154"/>
      <c r="D46" s="86"/>
    </row>
    <row r="47" spans="1:4" x14ac:dyDescent="0.25">
      <c r="A47" s="74">
        <v>320</v>
      </c>
      <c r="B47" s="152" t="s">
        <v>178</v>
      </c>
      <c r="C47" s="154"/>
      <c r="D47" s="86"/>
    </row>
    <row r="48" spans="1:4" x14ac:dyDescent="0.25">
      <c r="A48" s="74">
        <v>330</v>
      </c>
      <c r="B48" s="152" t="s">
        <v>179</v>
      </c>
      <c r="C48" s="154"/>
      <c r="D48" s="135"/>
    </row>
    <row r="49" spans="1:4" s="27" customFormat="1" x14ac:dyDescent="0.25">
      <c r="A49" s="74">
        <v>340</v>
      </c>
      <c r="B49" s="126" t="s">
        <v>180</v>
      </c>
      <c r="C49" s="139"/>
      <c r="D49" s="299">
        <f>D50+D51+D52</f>
        <v>0</v>
      </c>
    </row>
    <row r="50" spans="1:4" x14ac:dyDescent="0.25">
      <c r="A50" s="74">
        <v>350</v>
      </c>
      <c r="B50" s="152" t="s">
        <v>603</v>
      </c>
      <c r="C50" s="154"/>
      <c r="D50" s="135"/>
    </row>
    <row r="51" spans="1:4" x14ac:dyDescent="0.25">
      <c r="A51" s="74">
        <v>360</v>
      </c>
      <c r="B51" s="152" t="s">
        <v>604</v>
      </c>
      <c r="C51" s="154"/>
      <c r="D51" s="135"/>
    </row>
    <row r="52" spans="1:4" x14ac:dyDescent="0.25">
      <c r="A52" s="74">
        <v>370</v>
      </c>
      <c r="B52" s="152" t="s">
        <v>181</v>
      </c>
      <c r="C52" s="154"/>
      <c r="D52" s="135"/>
    </row>
    <row r="53" spans="1:4" s="27" customFormat="1" x14ac:dyDescent="0.25">
      <c r="A53" s="74">
        <v>380</v>
      </c>
      <c r="B53" s="126" t="s">
        <v>182</v>
      </c>
      <c r="C53" s="139"/>
      <c r="D53" s="299">
        <f>D26+D28-D32+D41-D45-D49</f>
        <v>0</v>
      </c>
    </row>
    <row r="54" spans="1:4" x14ac:dyDescent="0.25">
      <c r="A54" s="74">
        <v>390</v>
      </c>
      <c r="B54" s="163" t="s">
        <v>183</v>
      </c>
      <c r="C54" s="164"/>
      <c r="D54" s="135"/>
    </row>
    <row r="55" spans="1:4" s="27" customFormat="1" ht="15.75" thickBot="1" x14ac:dyDescent="0.3">
      <c r="A55" s="147">
        <v>400</v>
      </c>
      <c r="B55" s="165" t="s">
        <v>184</v>
      </c>
      <c r="C55" s="166"/>
      <c r="D55" s="301">
        <f>D53-D54</f>
        <v>0</v>
      </c>
    </row>
    <row r="58" spans="1:4" x14ac:dyDescent="0.25">
      <c r="A58" s="348" t="s">
        <v>99</v>
      </c>
      <c r="B58" s="350"/>
      <c r="C58" s="155"/>
      <c r="D58" s="42"/>
    </row>
    <row r="59" spans="1:4" x14ac:dyDescent="0.25">
      <c r="D59" s="42"/>
    </row>
    <row r="60" spans="1:4" x14ac:dyDescent="0.25">
      <c r="A60" s="351" t="s">
        <v>100</v>
      </c>
      <c r="B60" s="351"/>
      <c r="C60" s="43"/>
      <c r="D60" s="42"/>
    </row>
    <row r="61" spans="1:4" x14ac:dyDescent="0.25">
      <c r="D61" s="42"/>
    </row>
    <row r="62" spans="1:4" x14ac:dyDescent="0.25">
      <c r="A62" s="348" t="s">
        <v>99</v>
      </c>
      <c r="B62" s="350"/>
      <c r="C62" s="155"/>
      <c r="D62" s="42"/>
    </row>
    <row r="63" spans="1:4" x14ac:dyDescent="0.25">
      <c r="D63" s="42"/>
    </row>
    <row r="64" spans="1:4" x14ac:dyDescent="0.25">
      <c r="A64" s="351" t="s">
        <v>100</v>
      </c>
      <c r="B64" s="351"/>
      <c r="C64" s="43"/>
      <c r="D64" s="42"/>
    </row>
  </sheetData>
  <sheetProtection sheet="1" objects="1" scenarios="1"/>
  <mergeCells count="11">
    <mergeCell ref="A3:D4"/>
    <mergeCell ref="A10:B12"/>
    <mergeCell ref="D10:D11"/>
    <mergeCell ref="A62:B62"/>
    <mergeCell ref="A64:B64"/>
    <mergeCell ref="A13:D13"/>
    <mergeCell ref="A27:D27"/>
    <mergeCell ref="A40:D40"/>
    <mergeCell ref="A58:B58"/>
    <mergeCell ref="A60:B60"/>
    <mergeCell ref="C5:D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Kamatne stope</vt:lpstr>
      <vt:lpstr>SPN i FTA Tabela A</vt:lpstr>
      <vt:lpstr>SPN i FTA Tabela B</vt:lpstr>
      <vt:lpstr>Struk. don. sred. (a i b)</vt:lpstr>
      <vt:lpstr>Kapital T 1 (a i b)</vt:lpstr>
      <vt:lpstr>Kapital T 2 (a i b)</vt:lpstr>
      <vt:lpstr>Bilans stanja MKD</vt:lpstr>
      <vt:lpstr>Bilans stanja MKF</vt:lpstr>
      <vt:lpstr>Bilans uspjeha MKD</vt:lpstr>
      <vt:lpstr>Bilans uspjeha MKF</vt:lpstr>
      <vt:lpstr>AROA i OE</vt:lpstr>
      <vt:lpstr>AROA i OE - spec. prih.</vt:lpstr>
      <vt:lpstr>AROA i OE - spec. rash.</vt:lpstr>
      <vt:lpstr>Izvori</vt:lpstr>
      <vt:lpstr>SiRS</vt:lpstr>
      <vt:lpstr>Rezerve</vt:lpstr>
      <vt:lpstr>RK</vt:lpstr>
      <vt:lpstr>RK-Q</vt:lpstr>
      <vt:lpstr>Otpisi A</vt:lpstr>
      <vt:lpstr>Otpisi B</vt:lpstr>
      <vt:lpstr>Likvidnost</vt:lpstr>
      <vt:lpstr>Povezana lica </vt:lpstr>
      <vt:lpstr>Struktura zaposlenih</vt:lpstr>
      <vt:lpstr>OKJ</vt:lpstr>
      <vt:lpstr>KOPM</vt:lpstr>
      <vt:lpstr>KOPM (a)</vt:lpstr>
      <vt:lpstr>KOPM (b)</vt:lpstr>
      <vt:lpstr>MKO FBA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elvir.zgonicnb</dc:creator>
  <cp:lastModifiedBy>Elvir Ćatović</cp:lastModifiedBy>
  <cp:lastPrinted>2025-06-26T08:21:25Z</cp:lastPrinted>
  <dcterms:created xsi:type="dcterms:W3CDTF">2018-07-06T06:31:18Z</dcterms:created>
  <dcterms:modified xsi:type="dcterms:W3CDTF">2025-06-26T10:23:28Z</dcterms:modified>
</cp:coreProperties>
</file>